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19140" windowHeight="11955" activeTab="2"/>
  </bookViews>
  <sheets>
    <sheet name="POŻ.I KREDYTY DO 2009 R." sheetId="1" r:id="rId1"/>
    <sheet name="poż.i kred. do spłaty" sheetId="2" r:id="rId2"/>
    <sheet name="przychody i rozchody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<sst xmlns="http://schemas.openxmlformats.org/spreadsheetml/2006/main" count="551" uniqueCount="129">
  <si>
    <t>razem</t>
  </si>
  <si>
    <t>kredyty</t>
  </si>
  <si>
    <t>budowa ulicy Kolejowej w Janowicach Wlk.</t>
  </si>
  <si>
    <t>deficyt budżetowy</t>
  </si>
  <si>
    <t>odbudowa ul.Kopernika                     w Janowicach Wlk.</t>
  </si>
  <si>
    <t>OGÓŁEM</t>
  </si>
  <si>
    <t>przychody</t>
  </si>
  <si>
    <t>nazwa zadania inwestycyjnego</t>
  </si>
  <si>
    <t>w zł</t>
  </si>
  <si>
    <t>0,25 według redyskonta weksli do dn.25 dnia każdego miesiąca</t>
  </si>
  <si>
    <t>budowa kanalizacji sanitarnej             w Janowicach Wlk.</t>
  </si>
  <si>
    <t>modernizacja           i rozbudowa oczyszczalni w Janowicach Wlk.</t>
  </si>
  <si>
    <t>15.05. 2002 r.</t>
  </si>
  <si>
    <t>28.06. 2002 r.</t>
  </si>
  <si>
    <t>budowa wodociągu dla m.  Radomierz gm.Janowice Wlk.</t>
  </si>
  <si>
    <t>data uruchom</t>
  </si>
  <si>
    <t>spłata rat</t>
  </si>
  <si>
    <t>I rata- 31.03</t>
  </si>
  <si>
    <t>II rata- 31.12</t>
  </si>
  <si>
    <t>I rata-           14 -16.05</t>
  </si>
  <si>
    <t>II rata -         14 -16.11</t>
  </si>
  <si>
    <t>I rata-           14 -16.03</t>
  </si>
  <si>
    <t>II rata-           15 -16.05</t>
  </si>
  <si>
    <t>III rata-           14 -16.09</t>
  </si>
  <si>
    <t>IV rata-           14 -16.11</t>
  </si>
  <si>
    <t>I rata -           14 -16.06</t>
  </si>
  <si>
    <t>II rata -            14 -16.12</t>
  </si>
  <si>
    <t>22.10.   2004 r.</t>
  </si>
  <si>
    <t>03.09. 2004 r.</t>
  </si>
  <si>
    <t>stałe 6 %              w stosunku rocznym</t>
  </si>
  <si>
    <t>stałe 6 %                w stosunku rocznym</t>
  </si>
  <si>
    <t>stałe 4 %                w stosunku rocznym</t>
  </si>
  <si>
    <t>budowa sieci wodociągowej wraz                         z przyłączami we wsi Trzcińsko</t>
  </si>
  <si>
    <t xml:space="preserve">budowa odcinka tranzytowego dla wodociągu w m.Radomierz gm.Janowice Wlk. </t>
  </si>
  <si>
    <t>30.10.       2004 r.</t>
  </si>
  <si>
    <t xml:space="preserve">sala sportowa przy Zespole Szkół </t>
  </si>
  <si>
    <t>oprocen-towanie</t>
  </si>
  <si>
    <t>15.12. 2004 r.</t>
  </si>
  <si>
    <t>po uzyskaniu decyzji o przyznaniu śr. z Totalizatora Sport.</t>
  </si>
  <si>
    <t>31.03</t>
  </si>
  <si>
    <t>30.06</t>
  </si>
  <si>
    <t>31.05</t>
  </si>
  <si>
    <t>30.09</t>
  </si>
  <si>
    <t>30.11</t>
  </si>
  <si>
    <t>30.12</t>
  </si>
  <si>
    <t>stopa WIBOR 3M+ 1,50 %</t>
  </si>
  <si>
    <t>182495/183310,63</t>
  </si>
  <si>
    <t>31.01</t>
  </si>
  <si>
    <t>28-29.02</t>
  </si>
  <si>
    <t>30.04</t>
  </si>
  <si>
    <t>31.07</t>
  </si>
  <si>
    <t>31.08</t>
  </si>
  <si>
    <t>31.10</t>
  </si>
  <si>
    <t>31.12</t>
  </si>
  <si>
    <t>stopa WIBOR 3M+ 2,00 %</t>
  </si>
  <si>
    <t>1) P/0015/ 98                  z dn. 24.06. 1998</t>
  </si>
  <si>
    <t>2) P/22/ GW/JG/ 2000             z dn. 07.09.         2000 r.</t>
  </si>
  <si>
    <t>3) 27/OW/ JG/ 2001                                                                                         z dn. 30.11. 2001 r.</t>
  </si>
  <si>
    <t>4) 24/GW/ JG/ 2004 z dn. 24.08.          2004 r.</t>
  </si>
  <si>
    <t>5) 26/GW/ JG/ 2004 z dn. 24.08.          2004 r. Aneks nr 1</t>
  </si>
  <si>
    <t>1) BGŻ nr  U/ 0029658028 z dn. 15.12.2004 r.</t>
  </si>
  <si>
    <t>4) BGŻ nr  U/ 0029658028/0011/2006/ 1700 z dn. 28.12.2006 r.</t>
  </si>
  <si>
    <t>2) B.Spółdz. Kam.Góra nr 18052/ 170110/2006 z dn.27.12. 2006 r.</t>
  </si>
  <si>
    <t>od dn.28.12. 2006 r. do 31.01.2011 r.</t>
  </si>
  <si>
    <t>od dn.28.12. 2006 r. do 31.12.2010 r.</t>
  </si>
  <si>
    <t>stopa WIBOR 3M+ 1,00 %</t>
  </si>
  <si>
    <t>5) PKO BP nr 310-13/3/II/3/       2006</t>
  </si>
  <si>
    <t>od dn.19.04. 2006 r. do 20.04.2006 r.</t>
  </si>
  <si>
    <t>od dn.21.04. 2006 r. do dn.31.05. 2006 r.</t>
  </si>
  <si>
    <t>od dn.01.06. 2006 r. do dn.10.06. 2006 r.</t>
  </si>
  <si>
    <t>28.02</t>
  </si>
  <si>
    <t>stopa WIBOR 3M+ 2,80 %</t>
  </si>
  <si>
    <t>finansowanie                      i refinansowanie budowy                           i wyposażenia hali sportowej</t>
  </si>
  <si>
    <t>przebudowa drogi gminnej                       w Komarnie</t>
  </si>
  <si>
    <t>pożyczki i kredyty</t>
  </si>
  <si>
    <t>nazwa zadania inwestycyjnego/ wydatki bieżące</t>
  </si>
  <si>
    <t>RAZEM</t>
  </si>
  <si>
    <t>(poz.4+24)</t>
  </si>
  <si>
    <t>PRZYCHODY I ROZCHODY BUDŻETU</t>
  </si>
  <si>
    <t>rozchody w zł  w latach 2000 - 2014</t>
  </si>
  <si>
    <t>WFOŚ             i GW pożyczki</t>
  </si>
  <si>
    <t>od dn.10.08. 2007 r. do 31.08.2007 r.</t>
  </si>
  <si>
    <t>stopa WIBOR 3M+ 0,40 %</t>
  </si>
  <si>
    <t>6) BOŚ nr 030/I/37/2007 z dn.2007-08-09</t>
  </si>
  <si>
    <t>7) BGŻ nr U/   0029658028/14/2008/   1700 z dn.30.12. 2008 r.</t>
  </si>
  <si>
    <t>deficyt budżetowy           i spłatę pożyczek           i kredytów</t>
  </si>
  <si>
    <t>dn.30.12. 2008 r.</t>
  </si>
  <si>
    <t>stopa WIBOR 3M+ 2,50 %</t>
  </si>
  <si>
    <t>razem spłacono do końca 2008 r.</t>
  </si>
  <si>
    <t>ogółem</t>
  </si>
  <si>
    <t>do spłaty pozostało</t>
  </si>
  <si>
    <t>PRZYCHODY I ROZCHODY BUDŻETU W 2009 ROKU</t>
  </si>
  <si>
    <t>ROZCHODY</t>
  </si>
  <si>
    <t>9)</t>
  </si>
  <si>
    <t>dn.09.02 2009 r.</t>
  </si>
  <si>
    <t>8) BGŻ NR u/0029658028/0016/2009/1700 Z dn.09.02.2009 r.</t>
  </si>
  <si>
    <t>budowa kompleksu sportowego: "Moje boisko ORLIK 2012"         w Janowicach Wlk.</t>
  </si>
  <si>
    <t>dn.02.06.2009 r.</t>
  </si>
  <si>
    <t>pozostałe</t>
  </si>
  <si>
    <t>budowa kanalizacji sanitarnej   w Janowicach Wlk.</t>
  </si>
  <si>
    <t>modernizacja   i rozbudowa oczyszczalni w Janowicach Wlk.</t>
  </si>
  <si>
    <t>30.10.   2004 r.</t>
  </si>
  <si>
    <t>I rata-  14 -16.05</t>
  </si>
  <si>
    <t>I rata -  14 -16.06</t>
  </si>
  <si>
    <t>II rata - 14 -16.12</t>
  </si>
  <si>
    <t>II rata-15 -16.05</t>
  </si>
  <si>
    <t>III rata-14 -16.09</t>
  </si>
  <si>
    <t>I rata- 14 -16.03</t>
  </si>
  <si>
    <t>I rata-14-16.03</t>
  </si>
  <si>
    <t>II rata -14-16.11</t>
  </si>
  <si>
    <t>III rata-14-16.09</t>
  </si>
  <si>
    <t>IV rata-14-16.11</t>
  </si>
  <si>
    <t>budowa sieci wodociągowej wraz  z przyłączami we wsi Trzcińsko</t>
  </si>
  <si>
    <t>WFOŚ i GW pożyczki</t>
  </si>
  <si>
    <t>IV rata- 14 -16.11</t>
  </si>
  <si>
    <t xml:space="preserve">spłacono do końca 2008 r. </t>
  </si>
  <si>
    <t>po  uzysk.śr. z Totalizatora Sport.</t>
  </si>
  <si>
    <t>1) P/0015/ 98   z dn. 24.06. 1998</t>
  </si>
  <si>
    <t>4) 24/GW/ JG/ 2004 z dn. 24.08. 2004 r.</t>
  </si>
  <si>
    <t>5) PKO BP nr 310-13/3/II/3/2006</t>
  </si>
  <si>
    <t>finansowanie  i refinansowanie budowy  i wyposażenia hali sportowej</t>
  </si>
  <si>
    <t>PRZYCHODY</t>
  </si>
  <si>
    <t>budowa kompleksu sportowego: "Moje boisko ORLIK 2012"    oraz budowa ulicy Robotniczej na działkach 333/21 i 333/23 w Janowicach Wlk.</t>
  </si>
  <si>
    <t xml:space="preserve">Załącznik nr 4a  </t>
  </si>
  <si>
    <t>data urucho- mienia</t>
  </si>
  <si>
    <t>data urucho-mienia</t>
  </si>
  <si>
    <t>od dn.10.08. 2007 r. do 31.08. 2007 r.</t>
  </si>
  <si>
    <t xml:space="preserve">do uchwały nr XXXII/137/2009  Rady Gminy Janowice Wielkie </t>
  </si>
  <si>
    <t>z dn. 25.05.2009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</si>
</sst>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000"/>
    <numFmt numFmtId="171" formatCode="#,##0.00000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2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Czcionka tekstu podstawowego"/>
      <family val="0"/>
    </font>
    <font>
      <sz val="11"/>
      <color indexed="8"/>
      <name val="Antique Olive"/>
      <family val="2"/>
    </font>
    <font>
      <b/>
      <i/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Czcionka tekstu podstawowego"/>
      <family val="2"/>
    </font>
    <font>
      <i/>
      <sz val="8"/>
      <color indexed="8"/>
      <name val="Czcionka tekstu podstawowego"/>
      <family val="0"/>
    </font>
    <font>
      <sz val="8"/>
      <color indexed="8"/>
      <name val="Antique Oliv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4" fillId="0" borderId="13" xfId="0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3" fontId="9" fillId="0" borderId="12" xfId="0" applyNumberFormat="1" applyFont="1" applyBorder="1" applyAlignment="1">
      <alignment/>
    </xf>
    <xf numFmtId="0" fontId="7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3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vertical="center"/>
    </xf>
    <xf numFmtId="3" fontId="4" fillId="0" borderId="12" xfId="0" applyNumberFormat="1" applyFont="1" applyBorder="1" applyAlignment="1">
      <alignment wrapText="1"/>
    </xf>
    <xf numFmtId="4" fontId="1" fillId="33" borderId="14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wrapText="1"/>
    </xf>
    <xf numFmtId="4" fontId="6" fillId="33" borderId="14" xfId="0" applyNumberFormat="1" applyFont="1" applyFill="1" applyBorder="1" applyAlignment="1">
      <alignment wrapText="1"/>
    </xf>
    <xf numFmtId="4" fontId="6" fillId="33" borderId="14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4" fontId="9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12" fillId="33" borderId="12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4" fontId="7" fillId="33" borderId="10" xfId="0" applyNumberFormat="1" applyFont="1" applyFill="1" applyBorder="1" applyAlignment="1">
      <alignment/>
    </xf>
    <xf numFmtId="0" fontId="13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3" fontId="1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15" fillId="0" borderId="17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16" fillId="0" borderId="14" xfId="0" applyNumberFormat="1" applyFont="1" applyBorder="1" applyAlignment="1">
      <alignment wrapText="1"/>
    </xf>
    <xf numFmtId="3" fontId="15" fillId="0" borderId="14" xfId="0" applyNumberFormat="1" applyFont="1" applyBorder="1" applyAlignment="1">
      <alignment wrapText="1"/>
    </xf>
    <xf numFmtId="3" fontId="15" fillId="0" borderId="15" xfId="0" applyNumberFormat="1" applyFont="1" applyBorder="1" applyAlignment="1">
      <alignment wrapText="1"/>
    </xf>
    <xf numFmtId="3" fontId="5" fillId="0" borderId="15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1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3" fontId="15" fillId="0" borderId="12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3" fontId="17" fillId="0" borderId="10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16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16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16" fillId="33" borderId="10" xfId="0" applyNumberFormat="1" applyFont="1" applyFill="1" applyBorder="1" applyAlignment="1">
      <alignment wrapText="1"/>
    </xf>
    <xf numFmtId="3" fontId="1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4" fontId="24" fillId="33" borderId="16" xfId="0" applyNumberFormat="1" applyFont="1" applyFill="1" applyBorder="1" applyAlignment="1">
      <alignment horizontal="center"/>
    </xf>
    <xf numFmtId="3" fontId="24" fillId="33" borderId="16" xfId="0" applyNumberFormat="1" applyFont="1" applyFill="1" applyBorder="1" applyAlignment="1">
      <alignment horizontal="center"/>
    </xf>
    <xf numFmtId="3" fontId="25" fillId="0" borderId="17" xfId="0" applyNumberFormat="1" applyFont="1" applyBorder="1" applyAlignment="1">
      <alignment horizontal="center"/>
    </xf>
    <xf numFmtId="4" fontId="25" fillId="0" borderId="17" xfId="0" applyNumberFormat="1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5" fillId="33" borderId="17" xfId="0" applyFont="1" applyFill="1" applyBorder="1" applyAlignment="1">
      <alignment horizontal="center" wrapText="1"/>
    </xf>
    <xf numFmtId="4" fontId="22" fillId="33" borderId="17" xfId="0" applyNumberFormat="1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4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3" borderId="16" xfId="0" applyFont="1" applyFill="1" applyBorder="1" applyAlignment="1">
      <alignment horizontal="center" wrapText="1"/>
    </xf>
    <xf numFmtId="3" fontId="23" fillId="0" borderId="14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4" fillId="0" borderId="22" xfId="0" applyFont="1" applyBorder="1" applyAlignment="1">
      <alignment horizontal="center" wrapText="1"/>
    </xf>
    <xf numFmtId="0" fontId="24" fillId="33" borderId="11" xfId="0" applyFont="1" applyFill="1" applyBorder="1" applyAlignment="1">
      <alignment horizontal="center" wrapText="1"/>
    </xf>
    <xf numFmtId="0" fontId="23" fillId="33" borderId="11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4" xfId="0" applyFont="1" applyBorder="1" applyAlignment="1">
      <alignment horizontal="center" wrapText="1"/>
    </xf>
    <xf numFmtId="0" fontId="24" fillId="33" borderId="10" xfId="0" applyFont="1" applyFill="1" applyBorder="1" applyAlignment="1">
      <alignment horizontal="center" wrapText="1"/>
    </xf>
    <xf numFmtId="4" fontId="24" fillId="33" borderId="10" xfId="0" applyNumberFormat="1" applyFont="1" applyFill="1" applyBorder="1" applyAlignment="1">
      <alignment horizontal="center"/>
    </xf>
    <xf numFmtId="3" fontId="24" fillId="33" borderId="10" xfId="0" applyNumberFormat="1" applyFont="1" applyFill="1" applyBorder="1" applyAlignment="1">
      <alignment horizontal="right"/>
    </xf>
    <xf numFmtId="0" fontId="26" fillId="33" borderId="14" xfId="0" applyFont="1" applyFill="1" applyBorder="1" applyAlignment="1">
      <alignment horizontal="center" wrapText="1"/>
    </xf>
    <xf numFmtId="4" fontId="26" fillId="33" borderId="14" xfId="0" applyNumberFormat="1" applyFont="1" applyFill="1" applyBorder="1" applyAlignment="1">
      <alignment horizontal="right"/>
    </xf>
    <xf numFmtId="3" fontId="26" fillId="0" borderId="15" xfId="0" applyNumberFormat="1" applyFont="1" applyBorder="1" applyAlignment="1">
      <alignment/>
    </xf>
    <xf numFmtId="3" fontId="26" fillId="0" borderId="14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/>
    </xf>
    <xf numFmtId="4" fontId="26" fillId="33" borderId="14" xfId="0" applyNumberFormat="1" applyFont="1" applyFill="1" applyBorder="1" applyAlignment="1">
      <alignment wrapText="1"/>
    </xf>
    <xf numFmtId="3" fontId="26" fillId="0" borderId="12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26" fillId="33" borderId="14" xfId="0" applyFont="1" applyFill="1" applyBorder="1" applyAlignment="1">
      <alignment wrapText="1"/>
    </xf>
    <xf numFmtId="4" fontId="22" fillId="33" borderId="14" xfId="0" applyNumberFormat="1" applyFont="1" applyFill="1" applyBorder="1" applyAlignment="1">
      <alignment wrapText="1"/>
    </xf>
    <xf numFmtId="3" fontId="22" fillId="0" borderId="14" xfId="0" applyNumberFormat="1" applyFont="1" applyBorder="1" applyAlignment="1">
      <alignment wrapText="1"/>
    </xf>
    <xf numFmtId="3" fontId="23" fillId="0" borderId="14" xfId="0" applyNumberFormat="1" applyFont="1" applyBorder="1" applyAlignment="1">
      <alignment wrapText="1"/>
    </xf>
    <xf numFmtId="3" fontId="23" fillId="0" borderId="15" xfId="0" applyNumberFormat="1" applyFont="1" applyBorder="1" applyAlignment="1">
      <alignment wrapText="1"/>
    </xf>
    <xf numFmtId="3" fontId="23" fillId="0" borderId="12" xfId="0" applyNumberFormat="1" applyFont="1" applyBorder="1" applyAlignment="1">
      <alignment wrapText="1"/>
    </xf>
    <xf numFmtId="3" fontId="26" fillId="0" borderId="15" xfId="0" applyNumberFormat="1" applyFont="1" applyBorder="1" applyAlignment="1">
      <alignment wrapText="1"/>
    </xf>
    <xf numFmtId="3" fontId="26" fillId="0" borderId="12" xfId="0" applyNumberFormat="1" applyFont="1" applyBorder="1" applyAlignment="1">
      <alignment wrapText="1"/>
    </xf>
    <xf numFmtId="3" fontId="26" fillId="0" borderId="12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4" fontId="22" fillId="33" borderId="14" xfId="0" applyNumberFormat="1" applyFont="1" applyFill="1" applyBorder="1" applyAlignment="1">
      <alignment horizontal="right" wrapText="1"/>
    </xf>
    <xf numFmtId="3" fontId="22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0" fontId="19" fillId="33" borderId="10" xfId="0" applyFont="1" applyFill="1" applyBorder="1" applyAlignment="1">
      <alignment horizontal="center" wrapText="1"/>
    </xf>
    <xf numFmtId="4" fontId="26" fillId="33" borderId="10" xfId="0" applyNumberFormat="1" applyFont="1" applyFill="1" applyBorder="1" applyAlignment="1">
      <alignment wrapText="1"/>
    </xf>
    <xf numFmtId="3" fontId="26" fillId="0" borderId="10" xfId="0" applyNumberFormat="1" applyFont="1" applyBorder="1" applyAlignment="1">
      <alignment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wrapText="1"/>
    </xf>
    <xf numFmtId="4" fontId="22" fillId="33" borderId="10" xfId="0" applyNumberFormat="1" applyFont="1" applyFill="1" applyBorder="1" applyAlignment="1">
      <alignment wrapText="1"/>
    </xf>
    <xf numFmtId="3" fontId="23" fillId="0" borderId="10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0" fontId="22" fillId="33" borderId="10" xfId="0" applyFont="1" applyFill="1" applyBorder="1" applyAlignment="1">
      <alignment wrapText="1"/>
    </xf>
    <xf numFmtId="4" fontId="25" fillId="33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3" fontId="25" fillId="0" borderId="10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0" fontId="23" fillId="33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3" fillId="0" borderId="12" xfId="0" applyFont="1" applyBorder="1" applyAlignment="1">
      <alignment/>
    </xf>
    <xf numFmtId="3" fontId="60" fillId="0" borderId="12" xfId="0" applyNumberFormat="1" applyFont="1" applyBorder="1" applyAlignment="1">
      <alignment/>
    </xf>
    <xf numFmtId="3" fontId="60" fillId="0" borderId="12" xfId="0" applyNumberFormat="1" applyFont="1" applyBorder="1" applyAlignment="1">
      <alignment horizontal="right"/>
    </xf>
    <xf numFmtId="0" fontId="60" fillId="33" borderId="10" xfId="0" applyFont="1" applyFill="1" applyBorder="1" applyAlignment="1">
      <alignment wrapText="1"/>
    </xf>
    <xf numFmtId="0" fontId="60" fillId="0" borderId="10" xfId="0" applyFont="1" applyBorder="1" applyAlignment="1">
      <alignment wrapText="1"/>
    </xf>
    <xf numFmtId="3" fontId="22" fillId="0" borderId="12" xfId="0" applyNumberFormat="1" applyFont="1" applyBorder="1" applyAlignment="1">
      <alignment/>
    </xf>
    <xf numFmtId="0" fontId="60" fillId="0" borderId="12" xfId="0" applyFont="1" applyBorder="1" applyAlignment="1">
      <alignment/>
    </xf>
    <xf numFmtId="4" fontId="23" fillId="33" borderId="10" xfId="0" applyNumberFormat="1" applyFont="1" applyFill="1" applyBorder="1" applyAlignment="1">
      <alignment wrapText="1"/>
    </xf>
    <xf numFmtId="4" fontId="22" fillId="33" borderId="10" xfId="0" applyNumberFormat="1" applyFont="1" applyFill="1" applyBorder="1" applyAlignment="1">
      <alignment horizontal="right" wrapText="1"/>
    </xf>
    <xf numFmtId="4" fontId="23" fillId="0" borderId="10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/>
    </xf>
    <xf numFmtId="3" fontId="24" fillId="0" borderId="10" xfId="0" applyNumberFormat="1" applyFont="1" applyBorder="1" applyAlignment="1">
      <alignment horizontal="center"/>
    </xf>
    <xf numFmtId="4" fontId="26" fillId="0" borderId="12" xfId="0" applyNumberFormat="1" applyFont="1" applyBorder="1" applyAlignment="1">
      <alignment/>
    </xf>
    <xf numFmtId="0" fontId="22" fillId="33" borderId="10" xfId="0" applyFont="1" applyFill="1" applyBorder="1" applyAlignment="1">
      <alignment/>
    </xf>
    <xf numFmtId="4" fontId="22" fillId="33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4" fontId="2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4" fontId="23" fillId="0" borderId="12" xfId="0" applyNumberFormat="1" applyFont="1" applyBorder="1" applyAlignment="1">
      <alignment/>
    </xf>
    <xf numFmtId="4" fontId="24" fillId="0" borderId="10" xfId="0" applyNumberFormat="1" applyFont="1" applyBorder="1" applyAlignment="1">
      <alignment horizontal="right"/>
    </xf>
    <xf numFmtId="4" fontId="2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" fontId="0" fillId="33" borderId="17" xfId="0" applyNumberFormat="1" applyFill="1" applyBorder="1" applyAlignment="1">
      <alignment horizontal="center" vertical="center" wrapText="1"/>
    </xf>
    <xf numFmtId="4" fontId="0" fillId="33" borderId="24" xfId="0" applyNumberFormat="1" applyFill="1" applyBorder="1" applyAlignment="1">
      <alignment horizontal="center" vertical="center" wrapText="1"/>
    </xf>
    <xf numFmtId="4" fontId="0" fillId="33" borderId="14" xfId="0" applyNumberForma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wrapText="1"/>
    </xf>
    <xf numFmtId="4" fontId="4" fillId="33" borderId="24" xfId="0" applyNumberFormat="1" applyFont="1" applyFill="1" applyBorder="1" applyAlignment="1">
      <alignment horizontal="center" wrapText="1"/>
    </xf>
    <xf numFmtId="4" fontId="4" fillId="33" borderId="14" xfId="0" applyNumberFormat="1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4" fontId="7" fillId="33" borderId="17" xfId="0" applyNumberFormat="1" applyFont="1" applyFill="1" applyBorder="1" applyAlignment="1">
      <alignment horizontal="center" wrapText="1"/>
    </xf>
    <xf numFmtId="4" fontId="7" fillId="33" borderId="14" xfId="0" applyNumberFormat="1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12" fillId="33" borderId="24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4" fontId="1" fillId="33" borderId="17" xfId="0" applyNumberFormat="1" applyFont="1" applyFill="1" applyBorder="1" applyAlignment="1">
      <alignment horizontal="right" wrapText="1"/>
    </xf>
    <xf numFmtId="4" fontId="1" fillId="33" borderId="14" xfId="0" applyNumberFormat="1" applyFont="1" applyFill="1" applyBorder="1" applyAlignment="1">
      <alignment horizontal="right" wrapText="1"/>
    </xf>
    <xf numFmtId="4" fontId="1" fillId="33" borderId="17" xfId="0" applyNumberFormat="1" applyFont="1" applyFill="1" applyBorder="1" applyAlignment="1">
      <alignment horizontal="center" wrapText="1"/>
    </xf>
    <xf numFmtId="4" fontId="1" fillId="33" borderId="24" xfId="0" applyNumberFormat="1" applyFont="1" applyFill="1" applyBorder="1" applyAlignment="1">
      <alignment horizontal="center" wrapText="1"/>
    </xf>
    <xf numFmtId="4" fontId="1" fillId="33" borderId="14" xfId="0" applyNumberFormat="1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33" borderId="17" xfId="0" applyFont="1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3" fillId="33" borderId="19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4" fillId="0" borderId="1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4" fillId="33" borderId="17" xfId="0" applyNumberFormat="1" applyFont="1" applyFill="1" applyBorder="1" applyAlignment="1">
      <alignment horizontal="center"/>
    </xf>
    <xf numFmtId="4" fontId="14" fillId="33" borderId="24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wrapText="1"/>
    </xf>
    <xf numFmtId="4" fontId="23" fillId="33" borderId="24" xfId="0" applyNumberFormat="1" applyFont="1" applyFill="1" applyBorder="1" applyAlignment="1">
      <alignment horizontal="center" wrapText="1"/>
    </xf>
    <xf numFmtId="4" fontId="23" fillId="33" borderId="14" xfId="0" applyNumberFormat="1" applyFont="1" applyFill="1" applyBorder="1" applyAlignment="1">
      <alignment horizontal="center" wrapText="1"/>
    </xf>
    <xf numFmtId="4" fontId="60" fillId="33" borderId="17" xfId="0" applyNumberFormat="1" applyFont="1" applyFill="1" applyBorder="1" applyAlignment="1">
      <alignment horizontal="center" vertical="center" wrapText="1"/>
    </xf>
    <xf numFmtId="4" fontId="60" fillId="33" borderId="24" xfId="0" applyNumberFormat="1" applyFont="1" applyFill="1" applyBorder="1" applyAlignment="1">
      <alignment horizontal="center" vertical="center" wrapText="1"/>
    </xf>
    <xf numFmtId="4" fontId="60" fillId="33" borderId="14" xfId="0" applyNumberFormat="1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4" fontId="23" fillId="33" borderId="24" xfId="0" applyNumberFormat="1" applyFont="1" applyFill="1" applyBorder="1" applyAlignment="1">
      <alignment horizontal="center" vertical="center" wrapText="1"/>
    </xf>
    <xf numFmtId="4" fontId="23" fillId="33" borderId="14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wrapText="1"/>
    </xf>
    <xf numFmtId="0" fontId="60" fillId="33" borderId="24" xfId="0" applyFont="1" applyFill="1" applyBorder="1" applyAlignment="1">
      <alignment horizontal="center" wrapText="1"/>
    </xf>
    <xf numFmtId="0" fontId="60" fillId="33" borderId="14" xfId="0" applyFont="1" applyFill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3" fillId="33" borderId="17" xfId="0" applyFont="1" applyFill="1" applyBorder="1" applyAlignment="1">
      <alignment horizontal="center" wrapText="1"/>
    </xf>
    <xf numFmtId="0" fontId="23" fillId="33" borderId="14" xfId="0" applyFont="1" applyFill="1" applyBorder="1" applyAlignment="1">
      <alignment horizontal="center" wrapText="1"/>
    </xf>
    <xf numFmtId="4" fontId="24" fillId="33" borderId="17" xfId="0" applyNumberFormat="1" applyFont="1" applyFill="1" applyBorder="1" applyAlignment="1">
      <alignment horizontal="center" wrapText="1"/>
    </xf>
    <xf numFmtId="4" fontId="24" fillId="33" borderId="14" xfId="0" applyNumberFormat="1" applyFont="1" applyFill="1" applyBorder="1" applyAlignment="1">
      <alignment horizontal="center" wrapText="1"/>
    </xf>
    <xf numFmtId="0" fontId="24" fillId="33" borderId="17" xfId="0" applyFont="1" applyFill="1" applyBorder="1" applyAlignment="1">
      <alignment horizontal="center" wrapText="1"/>
    </xf>
    <xf numFmtId="0" fontId="24" fillId="33" borderId="24" xfId="0" applyFont="1" applyFill="1" applyBorder="1" applyAlignment="1">
      <alignment horizontal="center" wrapText="1"/>
    </xf>
    <xf numFmtId="0" fontId="24" fillId="33" borderId="14" xfId="0" applyFont="1" applyFill="1" applyBorder="1" applyAlignment="1">
      <alignment horizontal="center" wrapText="1"/>
    </xf>
    <xf numFmtId="0" fontId="60" fillId="0" borderId="25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4" fontId="26" fillId="33" borderId="17" xfId="0" applyNumberFormat="1" applyFont="1" applyFill="1" applyBorder="1" applyAlignment="1">
      <alignment horizontal="right" wrapText="1"/>
    </xf>
    <xf numFmtId="4" fontId="26" fillId="33" borderId="14" xfId="0" applyNumberFormat="1" applyFont="1" applyFill="1" applyBorder="1" applyAlignment="1">
      <alignment horizontal="right" wrapText="1"/>
    </xf>
    <xf numFmtId="0" fontId="26" fillId="0" borderId="12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6" fillId="33" borderId="17" xfId="0" applyFont="1" applyFill="1" applyBorder="1" applyAlignment="1">
      <alignment horizontal="center" wrapText="1"/>
    </xf>
    <xf numFmtId="0" fontId="26" fillId="33" borderId="24" xfId="0" applyFont="1" applyFill="1" applyBorder="1" applyAlignment="1">
      <alignment horizontal="center" wrapText="1"/>
    </xf>
    <xf numFmtId="0" fontId="26" fillId="33" borderId="14" xfId="0" applyFont="1" applyFill="1" applyBorder="1" applyAlignment="1">
      <alignment horizontal="center" wrapText="1"/>
    </xf>
    <xf numFmtId="4" fontId="26" fillId="33" borderId="17" xfId="0" applyNumberFormat="1" applyFont="1" applyFill="1" applyBorder="1" applyAlignment="1">
      <alignment horizontal="center" wrapText="1"/>
    </xf>
    <xf numFmtId="4" fontId="26" fillId="33" borderId="24" xfId="0" applyNumberFormat="1" applyFont="1" applyFill="1" applyBorder="1" applyAlignment="1">
      <alignment horizontal="center" wrapText="1"/>
    </xf>
    <xf numFmtId="4" fontId="26" fillId="33" borderId="14" xfId="0" applyNumberFormat="1" applyFont="1" applyFill="1" applyBorder="1" applyAlignment="1">
      <alignment horizont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4" fillId="0" borderId="26" xfId="0" applyFont="1" applyBorder="1" applyAlignment="1">
      <alignment wrapText="1"/>
    </xf>
    <xf numFmtId="0" fontId="23" fillId="33" borderId="19" xfId="0" applyFont="1" applyFill="1" applyBorder="1" applyAlignment="1">
      <alignment horizontal="center" wrapText="1"/>
    </xf>
    <xf numFmtId="0" fontId="23" fillId="33" borderId="29" xfId="0" applyFont="1" applyFill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60" fillId="0" borderId="24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12" xfId="0" applyFont="1" applyBorder="1" applyAlignment="1">
      <alignment horizontal="center" wrapText="1"/>
    </xf>
    <xf numFmtId="0" fontId="60" fillId="0" borderId="2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right" wrapText="1"/>
    </xf>
    <xf numFmtId="0" fontId="26" fillId="33" borderId="14" xfId="0" applyFont="1" applyFill="1" applyBorder="1" applyAlignment="1">
      <alignment horizontal="right" wrapText="1"/>
    </xf>
    <xf numFmtId="0" fontId="19" fillId="0" borderId="17" xfId="0" applyFont="1" applyBorder="1" applyAlignment="1">
      <alignment horizontal="center" wrapText="1"/>
    </xf>
    <xf numFmtId="0" fontId="26" fillId="0" borderId="12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4" fontId="26" fillId="33" borderId="17" xfId="0" applyNumberFormat="1" applyFont="1" applyFill="1" applyBorder="1" applyAlignment="1">
      <alignment horizontal="center"/>
    </xf>
    <xf numFmtId="4" fontId="26" fillId="33" borderId="24" xfId="0" applyNumberFormat="1" applyFont="1" applyFill="1" applyBorder="1" applyAlignment="1">
      <alignment horizontal="center"/>
    </xf>
    <xf numFmtId="4" fontId="26" fillId="33" borderId="14" xfId="0" applyNumberFormat="1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61" fillId="0" borderId="0" xfId="0" applyFont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3" fillId="33" borderId="17" xfId="0" applyNumberFormat="1" applyFont="1" applyFill="1" applyBorder="1" applyAlignment="1">
      <alignment horizontal="right"/>
    </xf>
    <xf numFmtId="3" fontId="23" fillId="0" borderId="17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3" fontId="24" fillId="33" borderId="16" xfId="0" applyNumberFormat="1" applyFont="1" applyFill="1" applyBorder="1" applyAlignment="1">
      <alignment horizontal="right"/>
    </xf>
    <xf numFmtId="0" fontId="26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61" fillId="0" borderId="0" xfId="0" applyFont="1" applyAlignment="1">
      <alignment horizontal="right"/>
    </xf>
    <xf numFmtId="0" fontId="23" fillId="0" borderId="22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4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zoomScalePageLayoutView="0" workbookViewId="0" topLeftCell="F1">
      <selection activeCell="T38" sqref="T38"/>
    </sheetView>
  </sheetViews>
  <sheetFormatPr defaultColWidth="8.796875" defaultRowHeight="14.25"/>
  <cols>
    <col min="1" max="1" width="7.69921875" style="0" customWidth="1"/>
    <col min="2" max="2" width="14.5" style="0" customWidth="1"/>
    <col min="3" max="3" width="9.69921875" style="0" customWidth="1"/>
    <col min="4" max="4" width="11.3984375" style="0" customWidth="1"/>
    <col min="5" max="5" width="7.59765625" style="0" customWidth="1"/>
    <col min="6" max="6" width="6.09765625" style="0" customWidth="1"/>
    <col min="7" max="7" width="6.69921875" style="0" customWidth="1"/>
    <col min="8" max="8" width="6.09765625" style="0" customWidth="1"/>
    <col min="9" max="9" width="7.3984375" style="0" customWidth="1"/>
    <col min="10" max="10" width="7.69921875" style="0" customWidth="1"/>
    <col min="11" max="11" width="7.3984375" style="0" customWidth="1"/>
    <col min="12" max="12" width="8.59765625" style="0" customWidth="1"/>
    <col min="13" max="13" width="7.8984375" style="0" customWidth="1"/>
    <col min="14" max="16" width="8.8984375" style="0" customWidth="1"/>
    <col min="17" max="17" width="9.19921875" style="0" customWidth="1"/>
    <col min="18" max="18" width="7.5" style="0" customWidth="1"/>
    <col min="19" max="19" width="7.59765625" style="0" customWidth="1"/>
    <col min="20" max="20" width="8.09765625" style="0" customWidth="1"/>
    <col min="21" max="21" width="7.69921875" style="0" customWidth="1"/>
    <col min="22" max="23" width="8.69921875" style="0" customWidth="1"/>
    <col min="24" max="24" width="7" style="0" customWidth="1"/>
  </cols>
  <sheetData>
    <row r="1" spans="1:23" ht="17.25" customHeight="1" thickBot="1">
      <c r="A1" s="285" t="s">
        <v>78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</row>
    <row r="2" spans="1:24" ht="18.75" customHeight="1" thickBot="1">
      <c r="A2" s="286" t="s">
        <v>74</v>
      </c>
      <c r="B2" s="288" t="s">
        <v>75</v>
      </c>
      <c r="C2" s="290" t="s">
        <v>6</v>
      </c>
      <c r="D2" s="291"/>
      <c r="E2" s="15"/>
      <c r="F2" s="292" t="s">
        <v>79</v>
      </c>
      <c r="G2" s="293"/>
      <c r="H2" s="293"/>
      <c r="I2" s="293"/>
      <c r="J2" s="293"/>
      <c r="K2" s="293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3"/>
      <c r="X2" s="279" t="s">
        <v>36</v>
      </c>
    </row>
    <row r="3" spans="1:24" ht="51" customHeight="1" thickBot="1">
      <c r="A3" s="287"/>
      <c r="B3" s="289"/>
      <c r="C3" s="31" t="s">
        <v>15</v>
      </c>
      <c r="D3" s="22" t="s">
        <v>8</v>
      </c>
      <c r="E3" s="73" t="s">
        <v>16</v>
      </c>
      <c r="F3" s="10">
        <v>2000</v>
      </c>
      <c r="G3" s="10">
        <v>2001</v>
      </c>
      <c r="H3" s="10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67" t="s">
        <v>88</v>
      </c>
      <c r="P3" s="10">
        <v>2009</v>
      </c>
      <c r="Q3" s="10">
        <v>2010</v>
      </c>
      <c r="R3" s="10">
        <v>2011</v>
      </c>
      <c r="S3" s="10">
        <v>2012</v>
      </c>
      <c r="T3" s="10">
        <v>2013</v>
      </c>
      <c r="U3" s="10">
        <v>2014</v>
      </c>
      <c r="V3" s="67" t="s">
        <v>90</v>
      </c>
      <c r="W3" s="76" t="s">
        <v>89</v>
      </c>
      <c r="X3" s="280"/>
    </row>
    <row r="4" spans="1:24" ht="30" customHeight="1">
      <c r="A4" s="74" t="s">
        <v>5</v>
      </c>
      <c r="B4" s="54"/>
      <c r="C4" s="57"/>
      <c r="D4" s="62">
        <f>D5+D26</f>
        <v>5064885</v>
      </c>
      <c r="E4" s="58"/>
      <c r="F4" s="78">
        <f>F5+F26</f>
        <v>70000</v>
      </c>
      <c r="G4" s="78">
        <f aca="true" t="shared" si="0" ref="G4:Q4">G5+G26</f>
        <v>81000</v>
      </c>
      <c r="H4" s="78">
        <f t="shared" si="0"/>
        <v>93500</v>
      </c>
      <c r="I4" s="78">
        <f t="shared" si="0"/>
        <v>145000</v>
      </c>
      <c r="J4" s="78">
        <f t="shared" si="0"/>
        <v>140000</v>
      </c>
      <c r="K4" s="78">
        <f t="shared" si="0"/>
        <v>260021</v>
      </c>
      <c r="L4" s="78">
        <f t="shared" si="0"/>
        <v>289996</v>
      </c>
      <c r="M4" s="78">
        <f t="shared" si="0"/>
        <v>599396</v>
      </c>
      <c r="N4" s="78">
        <f t="shared" si="0"/>
        <v>861196</v>
      </c>
      <c r="O4" s="78">
        <f>SUM(F4:N4)</f>
        <v>2540109</v>
      </c>
      <c r="P4" s="78">
        <f t="shared" si="0"/>
        <v>935696</v>
      </c>
      <c r="Q4" s="78">
        <f t="shared" si="0"/>
        <v>816596</v>
      </c>
      <c r="R4" s="78">
        <f>R5+R26</f>
        <v>498496</v>
      </c>
      <c r="S4" s="78">
        <f>S5+S26</f>
        <v>113996</v>
      </c>
      <c r="T4" s="78">
        <f>T5+T26</f>
        <v>79996</v>
      </c>
      <c r="U4" s="63">
        <f>U5+U26</f>
        <v>79996</v>
      </c>
      <c r="V4" s="75">
        <f>SUM(P4:U4)</f>
        <v>2524776</v>
      </c>
      <c r="W4" s="72">
        <f>O4+V4</f>
        <v>5064885</v>
      </c>
      <c r="X4" s="68"/>
    </row>
    <row r="5" spans="1:24" ht="47.25" customHeight="1">
      <c r="A5" s="74" t="s">
        <v>80</v>
      </c>
      <c r="B5" s="5" t="s">
        <v>76</v>
      </c>
      <c r="C5" s="55"/>
      <c r="D5" s="59">
        <f>D8+D11+D14+D19+D24</f>
        <v>2174985</v>
      </c>
      <c r="E5" s="60">
        <f aca="true" t="shared" si="1" ref="E5:U5">E8+E11+E14+E19+E24</f>
        <v>0</v>
      </c>
      <c r="F5" s="60">
        <f t="shared" si="1"/>
        <v>70000</v>
      </c>
      <c r="G5" s="60">
        <f t="shared" si="1"/>
        <v>81000</v>
      </c>
      <c r="H5" s="60">
        <f t="shared" si="1"/>
        <v>93500</v>
      </c>
      <c r="I5" s="60">
        <f t="shared" si="1"/>
        <v>145000</v>
      </c>
      <c r="J5" s="60">
        <f t="shared" si="1"/>
        <v>140000</v>
      </c>
      <c r="K5" s="60">
        <f t="shared" si="1"/>
        <v>220021</v>
      </c>
      <c r="L5" s="60">
        <f t="shared" si="1"/>
        <v>219996</v>
      </c>
      <c r="M5" s="60">
        <f t="shared" si="1"/>
        <v>219996</v>
      </c>
      <c r="N5" s="60">
        <f t="shared" si="1"/>
        <v>219996</v>
      </c>
      <c r="O5" s="78">
        <f aca="true" t="shared" si="2" ref="O5:O68">SUM(F5:N5)</f>
        <v>1409509</v>
      </c>
      <c r="P5" s="60">
        <f t="shared" si="1"/>
        <v>222496</v>
      </c>
      <c r="Q5" s="60">
        <f t="shared" si="1"/>
        <v>154996</v>
      </c>
      <c r="R5" s="60">
        <f t="shared" si="1"/>
        <v>113996</v>
      </c>
      <c r="S5" s="60">
        <f t="shared" si="1"/>
        <v>113996</v>
      </c>
      <c r="T5" s="60">
        <f t="shared" si="1"/>
        <v>79996</v>
      </c>
      <c r="U5" s="64">
        <f t="shared" si="1"/>
        <v>79996</v>
      </c>
      <c r="V5" s="75">
        <f aca="true" t="shared" si="3" ref="V5:V68">SUM(P5:U5)</f>
        <v>765476</v>
      </c>
      <c r="W5" s="72">
        <f aca="true" t="shared" si="4" ref="W5:W68">O5+V5</f>
        <v>2174985</v>
      </c>
      <c r="X5" s="56"/>
    </row>
    <row r="6" spans="1:24" ht="32.25" customHeight="1">
      <c r="A6" s="281" t="s">
        <v>55</v>
      </c>
      <c r="B6" s="282" t="s">
        <v>10</v>
      </c>
      <c r="C6" s="25">
        <v>1998</v>
      </c>
      <c r="D6" s="43">
        <v>400000</v>
      </c>
      <c r="E6" s="16" t="s">
        <v>17</v>
      </c>
      <c r="F6" s="79">
        <v>35000</v>
      </c>
      <c r="G6" s="79">
        <v>35000</v>
      </c>
      <c r="H6" s="79">
        <v>35000</v>
      </c>
      <c r="I6" s="79">
        <v>35000</v>
      </c>
      <c r="J6" s="79">
        <v>35000</v>
      </c>
      <c r="K6" s="79">
        <v>35000</v>
      </c>
      <c r="L6" s="79">
        <v>35000</v>
      </c>
      <c r="M6" s="79">
        <v>35000</v>
      </c>
      <c r="N6" s="79">
        <v>35000</v>
      </c>
      <c r="O6" s="78">
        <f t="shared" si="2"/>
        <v>315000</v>
      </c>
      <c r="P6" s="80">
        <v>35000</v>
      </c>
      <c r="Q6" s="80"/>
      <c r="R6" s="79"/>
      <c r="S6" s="80"/>
      <c r="T6" s="80"/>
      <c r="U6" s="20"/>
      <c r="V6" s="75">
        <f t="shared" si="3"/>
        <v>35000</v>
      </c>
      <c r="W6" s="72">
        <f t="shared" si="4"/>
        <v>350000</v>
      </c>
      <c r="X6" s="284" t="s">
        <v>9</v>
      </c>
    </row>
    <row r="7" spans="1:24" ht="60" customHeight="1">
      <c r="A7" s="273"/>
      <c r="B7" s="283"/>
      <c r="C7" s="25">
        <v>1999</v>
      </c>
      <c r="D7" s="44">
        <v>300000</v>
      </c>
      <c r="E7" s="16" t="s">
        <v>18</v>
      </c>
      <c r="F7" s="81">
        <v>35000</v>
      </c>
      <c r="G7" s="82">
        <v>35000</v>
      </c>
      <c r="H7" s="82">
        <v>35000</v>
      </c>
      <c r="I7" s="82">
        <v>35000</v>
      </c>
      <c r="J7" s="82">
        <v>35000</v>
      </c>
      <c r="K7" s="82">
        <v>35000</v>
      </c>
      <c r="L7" s="82">
        <v>35000</v>
      </c>
      <c r="M7" s="82">
        <v>35000</v>
      </c>
      <c r="N7" s="82">
        <v>35000</v>
      </c>
      <c r="O7" s="78">
        <f t="shared" si="2"/>
        <v>315000</v>
      </c>
      <c r="P7" s="83">
        <v>35000</v>
      </c>
      <c r="Q7" s="83"/>
      <c r="R7" s="82"/>
      <c r="S7" s="83"/>
      <c r="T7" s="83"/>
      <c r="U7" s="19"/>
      <c r="V7" s="75">
        <f t="shared" si="3"/>
        <v>35000</v>
      </c>
      <c r="W7" s="72">
        <f t="shared" si="4"/>
        <v>350000</v>
      </c>
      <c r="X7" s="284"/>
    </row>
    <row r="8" spans="1:24" ht="15" customHeight="1">
      <c r="A8" s="295" t="s">
        <v>0</v>
      </c>
      <c r="B8" s="296"/>
      <c r="C8" s="24"/>
      <c r="D8" s="45">
        <f>SUM(D6:D7)</f>
        <v>700000</v>
      </c>
      <c r="E8" s="16"/>
      <c r="F8" s="84">
        <f aca="true" t="shared" si="5" ref="F8:P8">SUM(F6:F7)</f>
        <v>70000</v>
      </c>
      <c r="G8" s="84">
        <f t="shared" si="5"/>
        <v>70000</v>
      </c>
      <c r="H8" s="84">
        <f t="shared" si="5"/>
        <v>70000</v>
      </c>
      <c r="I8" s="84">
        <f t="shared" si="5"/>
        <v>70000</v>
      </c>
      <c r="J8" s="84">
        <f t="shared" si="5"/>
        <v>70000</v>
      </c>
      <c r="K8" s="84">
        <f t="shared" si="5"/>
        <v>70000</v>
      </c>
      <c r="L8" s="84">
        <f t="shared" si="5"/>
        <v>70000</v>
      </c>
      <c r="M8" s="84">
        <f t="shared" si="5"/>
        <v>70000</v>
      </c>
      <c r="N8" s="84">
        <f t="shared" si="5"/>
        <v>70000</v>
      </c>
      <c r="O8" s="78">
        <f t="shared" si="2"/>
        <v>630000</v>
      </c>
      <c r="P8" s="84">
        <f t="shared" si="5"/>
        <v>70000</v>
      </c>
      <c r="Q8" s="85"/>
      <c r="R8" s="85"/>
      <c r="S8" s="85"/>
      <c r="T8" s="86"/>
      <c r="U8" s="42"/>
      <c r="V8" s="75">
        <f t="shared" si="3"/>
        <v>70000</v>
      </c>
      <c r="W8" s="72">
        <f t="shared" si="4"/>
        <v>700000</v>
      </c>
      <c r="X8" s="65"/>
    </row>
    <row r="9" spans="1:24" ht="49.5" customHeight="1">
      <c r="A9" s="274" t="s">
        <v>56</v>
      </c>
      <c r="B9" s="276" t="s">
        <v>32</v>
      </c>
      <c r="C9" s="277">
        <v>2000</v>
      </c>
      <c r="D9" s="264">
        <v>330000</v>
      </c>
      <c r="E9" s="16" t="s">
        <v>19</v>
      </c>
      <c r="F9" s="81"/>
      <c r="G9" s="81">
        <v>5500</v>
      </c>
      <c r="H9" s="81">
        <v>5500</v>
      </c>
      <c r="I9" s="87">
        <v>18000</v>
      </c>
      <c r="J9" s="87">
        <v>18000</v>
      </c>
      <c r="K9" s="87">
        <v>18000</v>
      </c>
      <c r="L9" s="87">
        <v>18000</v>
      </c>
      <c r="M9" s="87">
        <v>18000</v>
      </c>
      <c r="N9" s="87">
        <v>18000</v>
      </c>
      <c r="O9" s="78">
        <f t="shared" si="2"/>
        <v>119000</v>
      </c>
      <c r="P9" s="87">
        <v>18000</v>
      </c>
      <c r="Q9" s="87">
        <v>20500</v>
      </c>
      <c r="R9" s="87"/>
      <c r="S9" s="87"/>
      <c r="T9" s="87"/>
      <c r="U9" s="69"/>
      <c r="V9" s="75">
        <f t="shared" si="3"/>
        <v>38500</v>
      </c>
      <c r="W9" s="72">
        <f t="shared" si="4"/>
        <v>157500</v>
      </c>
      <c r="X9" s="271" t="s">
        <v>29</v>
      </c>
    </row>
    <row r="10" spans="1:24" ht="45.75" customHeight="1">
      <c r="A10" s="275"/>
      <c r="B10" s="276"/>
      <c r="C10" s="278"/>
      <c r="D10" s="266"/>
      <c r="E10" s="33" t="s">
        <v>20</v>
      </c>
      <c r="F10" s="88"/>
      <c r="G10" s="89">
        <v>5500</v>
      </c>
      <c r="H10" s="88">
        <v>18000</v>
      </c>
      <c r="I10" s="87">
        <v>18000</v>
      </c>
      <c r="J10" s="87">
        <v>18000</v>
      </c>
      <c r="K10" s="87">
        <v>18000</v>
      </c>
      <c r="L10" s="87">
        <v>18000</v>
      </c>
      <c r="M10" s="87">
        <v>18000</v>
      </c>
      <c r="N10" s="87">
        <v>18000</v>
      </c>
      <c r="O10" s="78">
        <f t="shared" si="2"/>
        <v>131500</v>
      </c>
      <c r="P10" s="90">
        <v>20500</v>
      </c>
      <c r="Q10" s="90">
        <v>20500</v>
      </c>
      <c r="R10" s="91"/>
      <c r="S10" s="91"/>
      <c r="T10" s="91"/>
      <c r="U10" s="11"/>
      <c r="V10" s="75">
        <f t="shared" si="3"/>
        <v>41000</v>
      </c>
      <c r="W10" s="72">
        <f t="shared" si="4"/>
        <v>172500</v>
      </c>
      <c r="X10" s="271"/>
    </row>
    <row r="11" spans="1:24" ht="16.5" customHeight="1">
      <c r="A11" s="214" t="s">
        <v>0</v>
      </c>
      <c r="B11" s="215"/>
      <c r="C11" s="25"/>
      <c r="D11" s="46">
        <v>330000</v>
      </c>
      <c r="E11" s="5"/>
      <c r="F11" s="92"/>
      <c r="G11" s="93">
        <f aca="true" t="shared" si="6" ref="G11:Q11">SUM(G9:G10)</f>
        <v>11000</v>
      </c>
      <c r="H11" s="93">
        <f t="shared" si="6"/>
        <v>23500</v>
      </c>
      <c r="I11" s="93">
        <f t="shared" si="6"/>
        <v>36000</v>
      </c>
      <c r="J11" s="93">
        <f t="shared" si="6"/>
        <v>36000</v>
      </c>
      <c r="K11" s="93">
        <f t="shared" si="6"/>
        <v>36000</v>
      </c>
      <c r="L11" s="93">
        <f t="shared" si="6"/>
        <v>36000</v>
      </c>
      <c r="M11" s="93">
        <f t="shared" si="6"/>
        <v>36000</v>
      </c>
      <c r="N11" s="93">
        <f t="shared" si="6"/>
        <v>36000</v>
      </c>
      <c r="O11" s="78">
        <f t="shared" si="2"/>
        <v>250500</v>
      </c>
      <c r="P11" s="93">
        <f t="shared" si="6"/>
        <v>38500</v>
      </c>
      <c r="Q11" s="93">
        <f t="shared" si="6"/>
        <v>41000</v>
      </c>
      <c r="R11" s="94"/>
      <c r="S11" s="94"/>
      <c r="T11" s="95"/>
      <c r="U11" s="69"/>
      <c r="V11" s="75">
        <f t="shared" si="3"/>
        <v>79500</v>
      </c>
      <c r="W11" s="72">
        <f t="shared" si="4"/>
        <v>330000</v>
      </c>
      <c r="X11" s="38"/>
    </row>
    <row r="12" spans="1:24" ht="53.25" customHeight="1">
      <c r="A12" s="272" t="s">
        <v>57</v>
      </c>
      <c r="B12" s="219" t="s">
        <v>11</v>
      </c>
      <c r="C12" s="34" t="s">
        <v>12</v>
      </c>
      <c r="D12" s="47">
        <v>136500</v>
      </c>
      <c r="E12" s="16" t="s">
        <v>25</v>
      </c>
      <c r="F12" s="88"/>
      <c r="G12" s="88"/>
      <c r="H12" s="88"/>
      <c r="I12" s="96">
        <v>22000</v>
      </c>
      <c r="J12" s="96">
        <v>17000</v>
      </c>
      <c r="K12" s="96">
        <v>17000</v>
      </c>
      <c r="L12" s="96">
        <v>17000</v>
      </c>
      <c r="M12" s="96">
        <v>17000</v>
      </c>
      <c r="N12" s="96">
        <v>17000</v>
      </c>
      <c r="O12" s="78">
        <f t="shared" si="2"/>
        <v>107000</v>
      </c>
      <c r="P12" s="96">
        <v>17000</v>
      </c>
      <c r="Q12" s="96">
        <v>17000</v>
      </c>
      <c r="R12" s="96">
        <v>17000</v>
      </c>
      <c r="S12" s="96">
        <v>17000</v>
      </c>
      <c r="T12" s="90"/>
      <c r="U12" s="11"/>
      <c r="V12" s="75">
        <f t="shared" si="3"/>
        <v>68000</v>
      </c>
      <c r="W12" s="72">
        <f t="shared" si="4"/>
        <v>175000</v>
      </c>
      <c r="X12" s="271" t="s">
        <v>30</v>
      </c>
    </row>
    <row r="13" spans="1:24" ht="45.75" customHeight="1">
      <c r="A13" s="273"/>
      <c r="B13" s="221"/>
      <c r="C13" s="32" t="s">
        <v>13</v>
      </c>
      <c r="D13" s="47">
        <v>208500</v>
      </c>
      <c r="E13" s="33" t="s">
        <v>26</v>
      </c>
      <c r="F13" s="88"/>
      <c r="G13" s="88"/>
      <c r="H13" s="88"/>
      <c r="I13" s="96">
        <v>17000</v>
      </c>
      <c r="J13" s="96">
        <v>17000</v>
      </c>
      <c r="K13" s="96">
        <v>17000</v>
      </c>
      <c r="L13" s="96">
        <v>17000</v>
      </c>
      <c r="M13" s="96">
        <v>17000</v>
      </c>
      <c r="N13" s="96">
        <v>17000</v>
      </c>
      <c r="O13" s="78">
        <f t="shared" si="2"/>
        <v>102000</v>
      </c>
      <c r="P13" s="96">
        <v>17000</v>
      </c>
      <c r="Q13" s="96">
        <v>17000</v>
      </c>
      <c r="R13" s="96">
        <v>17000</v>
      </c>
      <c r="S13" s="96">
        <v>17000</v>
      </c>
      <c r="T13" s="90"/>
      <c r="U13" s="11"/>
      <c r="V13" s="75">
        <f t="shared" si="3"/>
        <v>68000</v>
      </c>
      <c r="W13" s="72">
        <f t="shared" si="4"/>
        <v>170000</v>
      </c>
      <c r="X13" s="271"/>
    </row>
    <row r="14" spans="1:24" ht="14.25" customHeight="1">
      <c r="A14" s="257" t="s">
        <v>0</v>
      </c>
      <c r="B14" s="258"/>
      <c r="C14" s="23"/>
      <c r="D14" s="48">
        <f>SUM(D12:D13)</f>
        <v>345000</v>
      </c>
      <c r="E14" s="9"/>
      <c r="F14" s="88"/>
      <c r="G14" s="88"/>
      <c r="H14" s="88"/>
      <c r="I14" s="97">
        <f aca="true" t="shared" si="7" ref="I14:S14">SUM(I12:I13)</f>
        <v>39000</v>
      </c>
      <c r="J14" s="97">
        <f t="shared" si="7"/>
        <v>34000</v>
      </c>
      <c r="K14" s="97">
        <f t="shared" si="7"/>
        <v>34000</v>
      </c>
      <c r="L14" s="97">
        <f t="shared" si="7"/>
        <v>34000</v>
      </c>
      <c r="M14" s="97">
        <f t="shared" si="7"/>
        <v>34000</v>
      </c>
      <c r="N14" s="97">
        <f t="shared" si="7"/>
        <v>34000</v>
      </c>
      <c r="O14" s="78">
        <f t="shared" si="2"/>
        <v>209000</v>
      </c>
      <c r="P14" s="97">
        <f t="shared" si="7"/>
        <v>34000</v>
      </c>
      <c r="Q14" s="97">
        <f t="shared" si="7"/>
        <v>34000</v>
      </c>
      <c r="R14" s="97">
        <f t="shared" si="7"/>
        <v>34000</v>
      </c>
      <c r="S14" s="97">
        <f t="shared" si="7"/>
        <v>34000</v>
      </c>
      <c r="T14" s="98"/>
      <c r="U14" s="13"/>
      <c r="V14" s="75">
        <f t="shared" si="3"/>
        <v>136000</v>
      </c>
      <c r="W14" s="72">
        <f t="shared" si="4"/>
        <v>345000</v>
      </c>
      <c r="X14" s="39"/>
    </row>
    <row r="15" spans="1:24" ht="33.75" customHeight="1">
      <c r="A15" s="267" t="s">
        <v>58</v>
      </c>
      <c r="B15" s="270" t="s">
        <v>14</v>
      </c>
      <c r="C15" s="259" t="s">
        <v>28</v>
      </c>
      <c r="D15" s="262">
        <v>281135</v>
      </c>
      <c r="E15" s="16" t="s">
        <v>21</v>
      </c>
      <c r="F15" s="88"/>
      <c r="G15" s="88"/>
      <c r="H15" s="88"/>
      <c r="I15" s="96"/>
      <c r="J15" s="96"/>
      <c r="K15" s="96">
        <v>15447</v>
      </c>
      <c r="L15" s="96">
        <v>15437</v>
      </c>
      <c r="M15" s="96">
        <v>15437</v>
      </c>
      <c r="N15" s="96">
        <v>15437</v>
      </c>
      <c r="O15" s="78">
        <f t="shared" si="2"/>
        <v>61758</v>
      </c>
      <c r="P15" s="96">
        <v>15437</v>
      </c>
      <c r="Q15" s="96">
        <v>15437</v>
      </c>
      <c r="R15" s="96">
        <v>15437</v>
      </c>
      <c r="S15" s="96">
        <v>15437</v>
      </c>
      <c r="T15" s="90">
        <v>15437</v>
      </c>
      <c r="U15" s="11">
        <v>15437</v>
      </c>
      <c r="V15" s="75">
        <f t="shared" si="3"/>
        <v>92622</v>
      </c>
      <c r="W15" s="72">
        <f t="shared" si="4"/>
        <v>154380</v>
      </c>
      <c r="X15" s="222" t="s">
        <v>31</v>
      </c>
    </row>
    <row r="16" spans="1:24" ht="45.75" customHeight="1">
      <c r="A16" s="268"/>
      <c r="B16" s="270"/>
      <c r="C16" s="261"/>
      <c r="D16" s="263"/>
      <c r="E16" s="16" t="s">
        <v>22</v>
      </c>
      <c r="F16" s="88"/>
      <c r="G16" s="88"/>
      <c r="H16" s="88"/>
      <c r="I16" s="96"/>
      <c r="J16" s="96"/>
      <c r="K16" s="99">
        <v>15437</v>
      </c>
      <c r="L16" s="96">
        <v>15437</v>
      </c>
      <c r="M16" s="96">
        <v>15437</v>
      </c>
      <c r="N16" s="96">
        <v>15437</v>
      </c>
      <c r="O16" s="78">
        <f t="shared" si="2"/>
        <v>61748</v>
      </c>
      <c r="P16" s="96">
        <v>15437</v>
      </c>
      <c r="Q16" s="96">
        <v>15437</v>
      </c>
      <c r="R16" s="96">
        <v>15437</v>
      </c>
      <c r="S16" s="96">
        <v>15437</v>
      </c>
      <c r="T16" s="90">
        <v>15437</v>
      </c>
      <c r="U16" s="11">
        <v>15437</v>
      </c>
      <c r="V16" s="75">
        <f t="shared" si="3"/>
        <v>92622</v>
      </c>
      <c r="W16" s="72">
        <f t="shared" si="4"/>
        <v>154370</v>
      </c>
      <c r="X16" s="222"/>
    </row>
    <row r="17" spans="1:24" ht="43.5" customHeight="1">
      <c r="A17" s="268"/>
      <c r="B17" s="270"/>
      <c r="C17" s="259" t="s">
        <v>27</v>
      </c>
      <c r="D17" s="262">
        <v>336355</v>
      </c>
      <c r="E17" s="16" t="s">
        <v>23</v>
      </c>
      <c r="F17" s="88"/>
      <c r="G17" s="88"/>
      <c r="H17" s="88"/>
      <c r="I17" s="96"/>
      <c r="J17" s="96"/>
      <c r="K17" s="96">
        <v>15437</v>
      </c>
      <c r="L17" s="96">
        <v>15437</v>
      </c>
      <c r="M17" s="96">
        <v>15437</v>
      </c>
      <c r="N17" s="96">
        <v>15437</v>
      </c>
      <c r="O17" s="78">
        <f t="shared" si="2"/>
        <v>61748</v>
      </c>
      <c r="P17" s="96">
        <v>15437</v>
      </c>
      <c r="Q17" s="96">
        <v>15437</v>
      </c>
      <c r="R17" s="96">
        <v>15437</v>
      </c>
      <c r="S17" s="96">
        <v>15437</v>
      </c>
      <c r="T17" s="90">
        <v>15437</v>
      </c>
      <c r="U17" s="11">
        <v>15437</v>
      </c>
      <c r="V17" s="75">
        <f t="shared" si="3"/>
        <v>92622</v>
      </c>
      <c r="W17" s="72">
        <f t="shared" si="4"/>
        <v>154370</v>
      </c>
      <c r="X17" s="222"/>
    </row>
    <row r="18" spans="1:24" ht="44.25" customHeight="1">
      <c r="A18" s="269"/>
      <c r="B18" s="270"/>
      <c r="C18" s="261"/>
      <c r="D18" s="263"/>
      <c r="E18" s="16" t="s">
        <v>24</v>
      </c>
      <c r="F18" s="88"/>
      <c r="G18" s="88"/>
      <c r="H18" s="88"/>
      <c r="I18" s="96"/>
      <c r="J18" s="96"/>
      <c r="K18" s="96">
        <v>15437</v>
      </c>
      <c r="L18" s="96">
        <v>15437</v>
      </c>
      <c r="M18" s="96">
        <v>15437</v>
      </c>
      <c r="N18" s="96">
        <v>15437</v>
      </c>
      <c r="O18" s="78">
        <f t="shared" si="2"/>
        <v>61748</v>
      </c>
      <c r="P18" s="96">
        <v>15437</v>
      </c>
      <c r="Q18" s="96">
        <v>15437</v>
      </c>
      <c r="R18" s="96">
        <v>15437</v>
      </c>
      <c r="S18" s="96">
        <v>15437</v>
      </c>
      <c r="T18" s="90">
        <v>15437</v>
      </c>
      <c r="U18" s="11">
        <v>15437</v>
      </c>
      <c r="V18" s="75">
        <f t="shared" si="3"/>
        <v>92622</v>
      </c>
      <c r="W18" s="72">
        <f t="shared" si="4"/>
        <v>154370</v>
      </c>
      <c r="X18" s="222"/>
    </row>
    <row r="19" spans="1:24" ht="13.5" customHeight="1">
      <c r="A19" s="257" t="s">
        <v>0</v>
      </c>
      <c r="B19" s="258"/>
      <c r="C19" s="23"/>
      <c r="D19" s="48">
        <f>SUM(D15:D17)</f>
        <v>617490</v>
      </c>
      <c r="E19" s="9"/>
      <c r="F19" s="88"/>
      <c r="G19" s="88"/>
      <c r="H19" s="88"/>
      <c r="I19" s="96"/>
      <c r="J19" s="96"/>
      <c r="K19" s="100">
        <f aca="true" t="shared" si="8" ref="K19:U19">SUM(K15:K18)</f>
        <v>61758</v>
      </c>
      <c r="L19" s="100">
        <f t="shared" si="8"/>
        <v>61748</v>
      </c>
      <c r="M19" s="100">
        <f t="shared" si="8"/>
        <v>61748</v>
      </c>
      <c r="N19" s="100">
        <f t="shared" si="8"/>
        <v>61748</v>
      </c>
      <c r="O19" s="78">
        <f t="shared" si="2"/>
        <v>247002</v>
      </c>
      <c r="P19" s="100">
        <f t="shared" si="8"/>
        <v>61748</v>
      </c>
      <c r="Q19" s="100">
        <f t="shared" si="8"/>
        <v>61748</v>
      </c>
      <c r="R19" s="100">
        <f t="shared" si="8"/>
        <v>61748</v>
      </c>
      <c r="S19" s="100">
        <f t="shared" si="8"/>
        <v>61748</v>
      </c>
      <c r="T19" s="98">
        <f t="shared" si="8"/>
        <v>61748</v>
      </c>
      <c r="U19" s="13">
        <f t="shared" si="8"/>
        <v>61748</v>
      </c>
      <c r="V19" s="75">
        <f t="shared" si="3"/>
        <v>370488</v>
      </c>
      <c r="W19" s="72">
        <f t="shared" si="4"/>
        <v>617490</v>
      </c>
      <c r="X19" s="39"/>
    </row>
    <row r="20" spans="1:24" ht="38.25" customHeight="1">
      <c r="A20" s="235" t="s">
        <v>59</v>
      </c>
      <c r="B20" s="219" t="s">
        <v>33</v>
      </c>
      <c r="C20" s="259" t="s">
        <v>34</v>
      </c>
      <c r="D20" s="264" t="s">
        <v>46</v>
      </c>
      <c r="E20" s="16" t="s">
        <v>21</v>
      </c>
      <c r="F20" s="88"/>
      <c r="G20" s="88"/>
      <c r="H20" s="88"/>
      <c r="I20" s="96"/>
      <c r="J20" s="96"/>
      <c r="K20" s="96">
        <v>4577</v>
      </c>
      <c r="L20" s="96">
        <v>4562</v>
      </c>
      <c r="M20" s="96">
        <v>4562</v>
      </c>
      <c r="N20" s="96">
        <v>4562</v>
      </c>
      <c r="O20" s="78">
        <f t="shared" si="2"/>
        <v>18263</v>
      </c>
      <c r="P20" s="96">
        <v>4562</v>
      </c>
      <c r="Q20" s="96">
        <v>4562</v>
      </c>
      <c r="R20" s="96">
        <v>4562</v>
      </c>
      <c r="S20" s="96">
        <v>4562</v>
      </c>
      <c r="T20" s="90">
        <v>4562</v>
      </c>
      <c r="U20" s="11">
        <v>4562</v>
      </c>
      <c r="V20" s="75">
        <f t="shared" si="3"/>
        <v>27372</v>
      </c>
      <c r="W20" s="72">
        <f t="shared" si="4"/>
        <v>45635</v>
      </c>
      <c r="X20" s="222" t="s">
        <v>31</v>
      </c>
    </row>
    <row r="21" spans="1:24" ht="40.5" customHeight="1">
      <c r="A21" s="236"/>
      <c r="B21" s="220"/>
      <c r="C21" s="260"/>
      <c r="D21" s="265"/>
      <c r="E21" s="16" t="s">
        <v>22</v>
      </c>
      <c r="F21" s="88"/>
      <c r="G21" s="88"/>
      <c r="H21" s="88"/>
      <c r="I21" s="96"/>
      <c r="J21" s="96"/>
      <c r="K21" s="96">
        <v>4562</v>
      </c>
      <c r="L21" s="96">
        <v>4562</v>
      </c>
      <c r="M21" s="96">
        <v>4562</v>
      </c>
      <c r="N21" s="96">
        <v>4562</v>
      </c>
      <c r="O21" s="78">
        <f t="shared" si="2"/>
        <v>18248</v>
      </c>
      <c r="P21" s="96">
        <v>4562</v>
      </c>
      <c r="Q21" s="96">
        <v>4562</v>
      </c>
      <c r="R21" s="96">
        <v>4562</v>
      </c>
      <c r="S21" s="96">
        <v>4562</v>
      </c>
      <c r="T21" s="90">
        <v>4562</v>
      </c>
      <c r="U21" s="11">
        <v>4562</v>
      </c>
      <c r="V21" s="75">
        <f t="shared" si="3"/>
        <v>27372</v>
      </c>
      <c r="W21" s="72">
        <f t="shared" si="4"/>
        <v>45620</v>
      </c>
      <c r="X21" s="222"/>
    </row>
    <row r="22" spans="1:24" ht="39.75" customHeight="1">
      <c r="A22" s="236"/>
      <c r="B22" s="220"/>
      <c r="C22" s="260"/>
      <c r="D22" s="265"/>
      <c r="E22" s="16" t="s">
        <v>23</v>
      </c>
      <c r="F22" s="88"/>
      <c r="G22" s="88"/>
      <c r="H22" s="88"/>
      <c r="I22" s="96"/>
      <c r="J22" s="96"/>
      <c r="K22" s="96">
        <v>4562</v>
      </c>
      <c r="L22" s="96">
        <v>4562</v>
      </c>
      <c r="M22" s="96">
        <v>4562</v>
      </c>
      <c r="N22" s="96">
        <v>4562</v>
      </c>
      <c r="O22" s="78">
        <f t="shared" si="2"/>
        <v>18248</v>
      </c>
      <c r="P22" s="96">
        <v>4562</v>
      </c>
      <c r="Q22" s="96">
        <v>4562</v>
      </c>
      <c r="R22" s="96">
        <v>4562</v>
      </c>
      <c r="S22" s="96">
        <v>4562</v>
      </c>
      <c r="T22" s="90">
        <v>4562</v>
      </c>
      <c r="U22" s="11">
        <v>4562</v>
      </c>
      <c r="V22" s="75">
        <f t="shared" si="3"/>
        <v>27372</v>
      </c>
      <c r="W22" s="72">
        <f t="shared" si="4"/>
        <v>45620</v>
      </c>
      <c r="X22" s="222"/>
    </row>
    <row r="23" spans="1:24" ht="36.75" customHeight="1">
      <c r="A23" s="236"/>
      <c r="B23" s="220"/>
      <c r="C23" s="261"/>
      <c r="D23" s="266"/>
      <c r="E23" s="16" t="s">
        <v>24</v>
      </c>
      <c r="F23" s="88"/>
      <c r="G23" s="88"/>
      <c r="H23" s="88"/>
      <c r="I23" s="96"/>
      <c r="J23" s="96"/>
      <c r="K23" s="96">
        <v>4562</v>
      </c>
      <c r="L23" s="96">
        <v>4562</v>
      </c>
      <c r="M23" s="96">
        <v>4562</v>
      </c>
      <c r="N23" s="96">
        <v>4562</v>
      </c>
      <c r="O23" s="78">
        <f t="shared" si="2"/>
        <v>18248</v>
      </c>
      <c r="P23" s="96">
        <v>4562</v>
      </c>
      <c r="Q23" s="96">
        <v>4562</v>
      </c>
      <c r="R23" s="96">
        <v>4562</v>
      </c>
      <c r="S23" s="96">
        <v>4562</v>
      </c>
      <c r="T23" s="90">
        <v>4562</v>
      </c>
      <c r="U23" s="11">
        <v>4562</v>
      </c>
      <c r="V23" s="75">
        <f t="shared" si="3"/>
        <v>27372</v>
      </c>
      <c r="W23" s="72">
        <f t="shared" si="4"/>
        <v>45620</v>
      </c>
      <c r="X23" s="222"/>
    </row>
    <row r="24" spans="1:24" ht="15.75" customHeight="1" thickBot="1">
      <c r="A24" s="248" t="s">
        <v>0</v>
      </c>
      <c r="B24" s="249"/>
      <c r="C24" s="26"/>
      <c r="D24" s="49">
        <v>182495</v>
      </c>
      <c r="E24" s="3"/>
      <c r="F24" s="101"/>
      <c r="G24" s="101"/>
      <c r="H24" s="101"/>
      <c r="I24" s="100"/>
      <c r="J24" s="100"/>
      <c r="K24" s="102">
        <f aca="true" t="shared" si="9" ref="K24:U24">SUM(K20:K23)</f>
        <v>18263</v>
      </c>
      <c r="L24" s="102">
        <f t="shared" si="9"/>
        <v>18248</v>
      </c>
      <c r="M24" s="102">
        <f t="shared" si="9"/>
        <v>18248</v>
      </c>
      <c r="N24" s="102">
        <f t="shared" si="9"/>
        <v>18248</v>
      </c>
      <c r="O24" s="78">
        <f t="shared" si="2"/>
        <v>73007</v>
      </c>
      <c r="P24" s="102">
        <f t="shared" si="9"/>
        <v>18248</v>
      </c>
      <c r="Q24" s="102">
        <f t="shared" si="9"/>
        <v>18248</v>
      </c>
      <c r="R24" s="102">
        <f t="shared" si="9"/>
        <v>18248</v>
      </c>
      <c r="S24" s="102">
        <f t="shared" si="9"/>
        <v>18248</v>
      </c>
      <c r="T24" s="103">
        <f t="shared" si="9"/>
        <v>18248</v>
      </c>
      <c r="U24" s="35">
        <f t="shared" si="9"/>
        <v>18248</v>
      </c>
      <c r="V24" s="75">
        <f t="shared" si="3"/>
        <v>109488</v>
      </c>
      <c r="W24" s="72">
        <f t="shared" si="4"/>
        <v>182495</v>
      </c>
      <c r="X24" s="39"/>
    </row>
    <row r="25" spans="1:24" ht="52.5" customHeight="1" thickBot="1">
      <c r="A25" s="4" t="s">
        <v>1</v>
      </c>
      <c r="B25" s="5" t="s">
        <v>7</v>
      </c>
      <c r="C25" s="36" t="s">
        <v>15</v>
      </c>
      <c r="D25" s="37" t="s">
        <v>8</v>
      </c>
      <c r="E25" s="21" t="s">
        <v>16</v>
      </c>
      <c r="F25" s="104">
        <v>2000</v>
      </c>
      <c r="G25" s="104">
        <v>2001</v>
      </c>
      <c r="H25" s="104">
        <v>2002</v>
      </c>
      <c r="I25" s="104">
        <v>2003</v>
      </c>
      <c r="J25" s="104">
        <v>2004</v>
      </c>
      <c r="K25" s="104">
        <v>2005</v>
      </c>
      <c r="L25" s="104">
        <v>2006</v>
      </c>
      <c r="M25" s="104">
        <v>2007</v>
      </c>
      <c r="N25" s="104">
        <v>2008</v>
      </c>
      <c r="O25" s="105" t="s">
        <v>88</v>
      </c>
      <c r="P25" s="104">
        <v>2009</v>
      </c>
      <c r="Q25" s="104">
        <v>2010</v>
      </c>
      <c r="R25" s="104">
        <v>2011</v>
      </c>
      <c r="S25" s="104">
        <v>2012</v>
      </c>
      <c r="T25" s="106">
        <v>2013</v>
      </c>
      <c r="U25" s="70">
        <v>2014</v>
      </c>
      <c r="V25" s="75">
        <v>2015</v>
      </c>
      <c r="W25" s="72" t="s">
        <v>89</v>
      </c>
      <c r="X25" s="40" t="s">
        <v>36</v>
      </c>
    </row>
    <row r="26" spans="1:24" ht="27.75" customHeight="1" thickBot="1">
      <c r="A26" s="4" t="s">
        <v>76</v>
      </c>
      <c r="B26" s="5"/>
      <c r="C26" s="36"/>
      <c r="D26" s="61">
        <f>D33+D46+D59+D72+D85+D98</f>
        <v>2889900</v>
      </c>
      <c r="E26" s="21"/>
      <c r="F26" s="104">
        <f>SUM(F27:F32)</f>
        <v>0</v>
      </c>
      <c r="G26" s="104">
        <f>SUM(G27:G32)</f>
        <v>0</v>
      </c>
      <c r="H26" s="104">
        <f>SUM(H27:H32)</f>
        <v>0</v>
      </c>
      <c r="I26" s="104">
        <f>SUM(I27:I32)</f>
        <v>0</v>
      </c>
      <c r="J26" s="104">
        <f>SUM(J27:J32)</f>
        <v>0</v>
      </c>
      <c r="K26" s="107">
        <f>K33</f>
        <v>40000</v>
      </c>
      <c r="L26" s="107">
        <f>L33+L72</f>
        <v>70000</v>
      </c>
      <c r="M26" s="107">
        <f>M33+M46+M59+M72+M85+M98</f>
        <v>379400</v>
      </c>
      <c r="N26" s="107">
        <f>N33+N46+N59+N72+N85+N98</f>
        <v>641200</v>
      </c>
      <c r="O26" s="78">
        <f t="shared" si="2"/>
        <v>1130600</v>
      </c>
      <c r="P26" s="107">
        <f>P33+P46+P59+P72+P85+P98</f>
        <v>713200</v>
      </c>
      <c r="Q26" s="107">
        <f aca="true" t="shared" si="10" ref="Q26:W26">Q33+Q46+Q59+Q72+Q85+Q98</f>
        <v>661600</v>
      </c>
      <c r="R26" s="107">
        <f t="shared" si="10"/>
        <v>384500</v>
      </c>
      <c r="S26" s="107">
        <f t="shared" si="10"/>
        <v>0</v>
      </c>
      <c r="T26" s="107">
        <f t="shared" si="10"/>
        <v>0</v>
      </c>
      <c r="U26" s="107">
        <f t="shared" si="10"/>
        <v>0</v>
      </c>
      <c r="V26" s="107">
        <f t="shared" si="10"/>
        <v>1759300</v>
      </c>
      <c r="W26" s="107">
        <f t="shared" si="10"/>
        <v>2889900</v>
      </c>
      <c r="X26" s="40"/>
    </row>
    <row r="27" spans="1:24" ht="22.5" customHeight="1">
      <c r="A27" s="216" t="s">
        <v>60</v>
      </c>
      <c r="B27" s="219" t="s">
        <v>35</v>
      </c>
      <c r="C27" s="250" t="s">
        <v>37</v>
      </c>
      <c r="D27" s="252">
        <v>1000000</v>
      </c>
      <c r="E27" s="33" t="s">
        <v>39</v>
      </c>
      <c r="F27" s="92"/>
      <c r="G27" s="92"/>
      <c r="H27" s="92"/>
      <c r="I27" s="108"/>
      <c r="J27" s="108"/>
      <c r="K27" s="108"/>
      <c r="L27" s="109"/>
      <c r="M27" s="90">
        <v>45000</v>
      </c>
      <c r="N27" s="90">
        <v>55000</v>
      </c>
      <c r="O27" s="78">
        <f t="shared" si="2"/>
        <v>100000</v>
      </c>
      <c r="P27" s="90">
        <v>55000</v>
      </c>
      <c r="Q27" s="90">
        <v>61000</v>
      </c>
      <c r="R27" s="90">
        <v>64000</v>
      </c>
      <c r="S27" s="110"/>
      <c r="T27" s="110"/>
      <c r="U27" s="17"/>
      <c r="V27" s="75">
        <f t="shared" si="3"/>
        <v>180000</v>
      </c>
      <c r="W27" s="72">
        <f t="shared" si="4"/>
        <v>280000</v>
      </c>
      <c r="X27" s="222" t="s">
        <v>45</v>
      </c>
    </row>
    <row r="28" spans="1:24" ht="21.75" customHeight="1">
      <c r="A28" s="217"/>
      <c r="B28" s="220"/>
      <c r="C28" s="251"/>
      <c r="D28" s="253"/>
      <c r="E28" s="33" t="s">
        <v>41</v>
      </c>
      <c r="F28" s="111"/>
      <c r="G28" s="111"/>
      <c r="H28" s="111"/>
      <c r="I28" s="112"/>
      <c r="J28" s="112"/>
      <c r="K28" s="112">
        <v>20000</v>
      </c>
      <c r="L28" s="113">
        <v>20000</v>
      </c>
      <c r="M28" s="90"/>
      <c r="N28" s="90">
        <v>60000</v>
      </c>
      <c r="O28" s="78">
        <f t="shared" si="2"/>
        <v>100000</v>
      </c>
      <c r="P28" s="90">
        <v>60000</v>
      </c>
      <c r="Q28" s="90">
        <v>60000</v>
      </c>
      <c r="R28" s="90">
        <v>60000</v>
      </c>
      <c r="S28" s="90"/>
      <c r="T28" s="90"/>
      <c r="U28" s="14"/>
      <c r="V28" s="75">
        <f t="shared" si="3"/>
        <v>180000</v>
      </c>
      <c r="W28" s="72">
        <f t="shared" si="4"/>
        <v>280000</v>
      </c>
      <c r="X28" s="222"/>
    </row>
    <row r="29" spans="1:24" ht="21.75" customHeight="1">
      <c r="A29" s="217"/>
      <c r="B29" s="220"/>
      <c r="C29" s="254" t="s">
        <v>38</v>
      </c>
      <c r="D29" s="229">
        <v>500000</v>
      </c>
      <c r="E29" s="33" t="s">
        <v>40</v>
      </c>
      <c r="F29" s="111"/>
      <c r="G29" s="111"/>
      <c r="H29" s="111"/>
      <c r="I29" s="112"/>
      <c r="J29" s="112"/>
      <c r="K29" s="112"/>
      <c r="L29" s="113"/>
      <c r="M29" s="90">
        <v>45000</v>
      </c>
      <c r="N29" s="113">
        <v>55000</v>
      </c>
      <c r="O29" s="78">
        <f t="shared" si="2"/>
        <v>100000</v>
      </c>
      <c r="P29" s="113">
        <v>55000</v>
      </c>
      <c r="Q29" s="113">
        <v>61000</v>
      </c>
      <c r="R29" s="113">
        <v>64000</v>
      </c>
      <c r="S29" s="113"/>
      <c r="T29" s="113"/>
      <c r="U29" s="14"/>
      <c r="V29" s="75">
        <f t="shared" si="3"/>
        <v>180000</v>
      </c>
      <c r="W29" s="72">
        <f t="shared" si="4"/>
        <v>280000</v>
      </c>
      <c r="X29" s="222"/>
    </row>
    <row r="30" spans="1:24" ht="25.5" customHeight="1">
      <c r="A30" s="217"/>
      <c r="B30" s="220"/>
      <c r="C30" s="255"/>
      <c r="D30" s="230"/>
      <c r="E30" s="33" t="s">
        <v>42</v>
      </c>
      <c r="F30" s="111"/>
      <c r="G30" s="111"/>
      <c r="H30" s="111"/>
      <c r="I30" s="112"/>
      <c r="J30" s="112"/>
      <c r="K30" s="112"/>
      <c r="L30" s="113"/>
      <c r="M30" s="90"/>
      <c r="N30" s="113">
        <v>55000</v>
      </c>
      <c r="O30" s="78">
        <f t="shared" si="2"/>
        <v>55000</v>
      </c>
      <c r="P30" s="113">
        <v>55000</v>
      </c>
      <c r="Q30" s="113">
        <v>61000</v>
      </c>
      <c r="R30" s="113">
        <v>64000</v>
      </c>
      <c r="S30" s="113"/>
      <c r="T30" s="113"/>
      <c r="U30" s="14"/>
      <c r="V30" s="75">
        <f t="shared" si="3"/>
        <v>180000</v>
      </c>
      <c r="W30" s="72">
        <f t="shared" si="4"/>
        <v>235000</v>
      </c>
      <c r="X30" s="222"/>
    </row>
    <row r="31" spans="1:24" ht="21.75" customHeight="1">
      <c r="A31" s="217"/>
      <c r="B31" s="220"/>
      <c r="C31" s="255"/>
      <c r="D31" s="230"/>
      <c r="E31" s="33" t="s">
        <v>43</v>
      </c>
      <c r="F31" s="111"/>
      <c r="G31" s="111"/>
      <c r="H31" s="111"/>
      <c r="I31" s="112"/>
      <c r="J31" s="112"/>
      <c r="K31" s="112">
        <v>20000</v>
      </c>
      <c r="L31" s="113">
        <v>20000</v>
      </c>
      <c r="M31" s="90">
        <v>45000</v>
      </c>
      <c r="N31" s="113"/>
      <c r="O31" s="78">
        <f t="shared" si="2"/>
        <v>85000</v>
      </c>
      <c r="P31" s="113"/>
      <c r="Q31" s="113"/>
      <c r="R31" s="113">
        <v>60000</v>
      </c>
      <c r="S31" s="113"/>
      <c r="T31" s="113"/>
      <c r="U31" s="14"/>
      <c r="V31" s="75">
        <f t="shared" si="3"/>
        <v>60000</v>
      </c>
      <c r="W31" s="72">
        <f t="shared" si="4"/>
        <v>145000</v>
      </c>
      <c r="X31" s="222"/>
    </row>
    <row r="32" spans="1:24" ht="20.25" customHeight="1">
      <c r="A32" s="218"/>
      <c r="B32" s="221"/>
      <c r="C32" s="256"/>
      <c r="D32" s="231"/>
      <c r="E32" s="33" t="s">
        <v>44</v>
      </c>
      <c r="F32" s="111"/>
      <c r="G32" s="111"/>
      <c r="H32" s="111"/>
      <c r="I32" s="112"/>
      <c r="J32" s="112"/>
      <c r="K32" s="112"/>
      <c r="L32" s="113"/>
      <c r="M32" s="90">
        <v>45000</v>
      </c>
      <c r="N32" s="113">
        <v>55000</v>
      </c>
      <c r="O32" s="78">
        <f t="shared" si="2"/>
        <v>100000</v>
      </c>
      <c r="P32" s="114">
        <v>55000</v>
      </c>
      <c r="Q32" s="113">
        <v>61000</v>
      </c>
      <c r="R32" s="113">
        <v>64000</v>
      </c>
      <c r="S32" s="113"/>
      <c r="T32" s="113"/>
      <c r="U32" s="14"/>
      <c r="V32" s="75">
        <f t="shared" si="3"/>
        <v>180000</v>
      </c>
      <c r="W32" s="72">
        <f t="shared" si="4"/>
        <v>280000</v>
      </c>
      <c r="X32" s="222"/>
    </row>
    <row r="33" spans="1:24" ht="22.5" customHeight="1">
      <c r="A33" s="246" t="s">
        <v>0</v>
      </c>
      <c r="B33" s="247"/>
      <c r="C33" s="28"/>
      <c r="D33" s="121">
        <f>SUM(D27:D32)</f>
        <v>1500000</v>
      </c>
      <c r="E33" s="1"/>
      <c r="F33" s="111"/>
      <c r="G33" s="111"/>
      <c r="H33" s="111"/>
      <c r="I33" s="112"/>
      <c r="J33" s="112"/>
      <c r="K33" s="100">
        <f aca="true" t="shared" si="11" ref="K33:R33">SUM(K27:K32)</f>
        <v>40000</v>
      </c>
      <c r="L33" s="100">
        <f t="shared" si="11"/>
        <v>40000</v>
      </c>
      <c r="M33" s="100">
        <f t="shared" si="11"/>
        <v>180000</v>
      </c>
      <c r="N33" s="100">
        <f t="shared" si="11"/>
        <v>280000</v>
      </c>
      <c r="O33" s="78">
        <f t="shared" si="2"/>
        <v>540000</v>
      </c>
      <c r="P33" s="100">
        <f t="shared" si="11"/>
        <v>280000</v>
      </c>
      <c r="Q33" s="100">
        <f t="shared" si="11"/>
        <v>304000</v>
      </c>
      <c r="R33" s="100">
        <f t="shared" si="11"/>
        <v>376000</v>
      </c>
      <c r="S33" s="115"/>
      <c r="T33" s="115"/>
      <c r="U33" s="14"/>
      <c r="V33" s="75">
        <f t="shared" si="3"/>
        <v>960000</v>
      </c>
      <c r="W33" s="72">
        <f t="shared" si="4"/>
        <v>1500000</v>
      </c>
      <c r="X33" s="41"/>
    </row>
    <row r="34" spans="1:24" ht="18" customHeight="1">
      <c r="A34" s="216" t="s">
        <v>62</v>
      </c>
      <c r="B34" s="219" t="s">
        <v>2</v>
      </c>
      <c r="C34" s="243" t="s">
        <v>64</v>
      </c>
      <c r="D34" s="238">
        <v>282900</v>
      </c>
      <c r="E34" s="33" t="s">
        <v>47</v>
      </c>
      <c r="F34" s="111"/>
      <c r="G34" s="111"/>
      <c r="H34" s="111"/>
      <c r="I34" s="112"/>
      <c r="J34" s="112"/>
      <c r="K34" s="6"/>
      <c r="L34" s="116"/>
      <c r="M34" s="113">
        <v>3000</v>
      </c>
      <c r="N34" s="113">
        <v>6900</v>
      </c>
      <c r="O34" s="78">
        <f t="shared" si="2"/>
        <v>9900</v>
      </c>
      <c r="P34" s="113">
        <v>6900</v>
      </c>
      <c r="Q34" s="113">
        <v>6900</v>
      </c>
      <c r="R34" s="113"/>
      <c r="S34" s="116"/>
      <c r="T34" s="116"/>
      <c r="U34" s="18"/>
      <c r="V34" s="75">
        <f t="shared" si="3"/>
        <v>13800</v>
      </c>
      <c r="W34" s="72">
        <f t="shared" si="4"/>
        <v>23700</v>
      </c>
      <c r="X34" s="222" t="s">
        <v>54</v>
      </c>
    </row>
    <row r="35" spans="1:24" ht="15" customHeight="1">
      <c r="A35" s="217"/>
      <c r="B35" s="220"/>
      <c r="C35" s="244"/>
      <c r="D35" s="239"/>
      <c r="E35" s="33" t="s">
        <v>48</v>
      </c>
      <c r="F35" s="111"/>
      <c r="G35" s="111"/>
      <c r="H35" s="111"/>
      <c r="I35" s="112"/>
      <c r="J35" s="112"/>
      <c r="K35" s="6"/>
      <c r="L35" s="116"/>
      <c r="M35" s="113">
        <v>3000</v>
      </c>
      <c r="N35" s="113">
        <v>6900</v>
      </c>
      <c r="O35" s="78">
        <f t="shared" si="2"/>
        <v>9900</v>
      </c>
      <c r="P35" s="113">
        <v>6900</v>
      </c>
      <c r="Q35" s="113">
        <v>6900</v>
      </c>
      <c r="R35" s="113"/>
      <c r="S35" s="116"/>
      <c r="T35" s="116"/>
      <c r="U35" s="18"/>
      <c r="V35" s="75">
        <f t="shared" si="3"/>
        <v>13800</v>
      </c>
      <c r="W35" s="72">
        <f t="shared" si="4"/>
        <v>23700</v>
      </c>
      <c r="X35" s="222"/>
    </row>
    <row r="36" spans="1:24" ht="15" customHeight="1">
      <c r="A36" s="217"/>
      <c r="B36" s="220"/>
      <c r="C36" s="244"/>
      <c r="D36" s="239"/>
      <c r="E36" s="33" t="s">
        <v>39</v>
      </c>
      <c r="F36" s="111"/>
      <c r="G36" s="111"/>
      <c r="H36" s="111"/>
      <c r="I36" s="112"/>
      <c r="J36" s="112"/>
      <c r="K36" s="6"/>
      <c r="L36" s="116"/>
      <c r="M36" s="113">
        <v>3000</v>
      </c>
      <c r="N36" s="113">
        <v>6900</v>
      </c>
      <c r="O36" s="78">
        <f t="shared" si="2"/>
        <v>9900</v>
      </c>
      <c r="P36" s="113">
        <v>6900</v>
      </c>
      <c r="Q36" s="113">
        <v>6900</v>
      </c>
      <c r="R36" s="113"/>
      <c r="S36" s="116"/>
      <c r="T36" s="116"/>
      <c r="U36" s="18"/>
      <c r="V36" s="75">
        <f t="shared" si="3"/>
        <v>13800</v>
      </c>
      <c r="W36" s="72">
        <f t="shared" si="4"/>
        <v>23700</v>
      </c>
      <c r="X36" s="222"/>
    </row>
    <row r="37" spans="1:24" ht="15" customHeight="1">
      <c r="A37" s="217"/>
      <c r="B37" s="220"/>
      <c r="C37" s="244"/>
      <c r="D37" s="239"/>
      <c r="E37" s="33" t="s">
        <v>49</v>
      </c>
      <c r="F37" s="111"/>
      <c r="G37" s="111"/>
      <c r="H37" s="111"/>
      <c r="I37" s="112"/>
      <c r="J37" s="112"/>
      <c r="K37" s="6"/>
      <c r="L37" s="116"/>
      <c r="M37" s="113">
        <v>3000</v>
      </c>
      <c r="N37" s="113">
        <v>6900</v>
      </c>
      <c r="O37" s="78">
        <f t="shared" si="2"/>
        <v>9900</v>
      </c>
      <c r="P37" s="113">
        <v>6900</v>
      </c>
      <c r="Q37" s="113">
        <v>6900</v>
      </c>
      <c r="R37" s="113"/>
      <c r="S37" s="116"/>
      <c r="T37" s="116"/>
      <c r="U37" s="18"/>
      <c r="V37" s="75">
        <f t="shared" si="3"/>
        <v>13800</v>
      </c>
      <c r="W37" s="72">
        <f t="shared" si="4"/>
        <v>23700</v>
      </c>
      <c r="X37" s="222"/>
    </row>
    <row r="38" spans="1:24" ht="15" customHeight="1">
      <c r="A38" s="217"/>
      <c r="B38" s="220"/>
      <c r="C38" s="244"/>
      <c r="D38" s="239"/>
      <c r="E38" s="33" t="s">
        <v>41</v>
      </c>
      <c r="F38" s="111"/>
      <c r="G38" s="111"/>
      <c r="H38" s="111"/>
      <c r="I38" s="112"/>
      <c r="J38" s="112"/>
      <c r="K38" s="6"/>
      <c r="L38" s="116"/>
      <c r="M38" s="113">
        <v>3000</v>
      </c>
      <c r="N38" s="113">
        <v>6900</v>
      </c>
      <c r="O38" s="78">
        <f t="shared" si="2"/>
        <v>9900</v>
      </c>
      <c r="P38" s="113">
        <v>6900</v>
      </c>
      <c r="Q38" s="113">
        <v>6900</v>
      </c>
      <c r="R38" s="113"/>
      <c r="S38" s="116"/>
      <c r="T38" s="116"/>
      <c r="U38" s="18"/>
      <c r="V38" s="75">
        <f t="shared" si="3"/>
        <v>13800</v>
      </c>
      <c r="W38" s="72">
        <f t="shared" si="4"/>
        <v>23700</v>
      </c>
      <c r="X38" s="222"/>
    </row>
    <row r="39" spans="1:24" ht="15" customHeight="1">
      <c r="A39" s="217"/>
      <c r="B39" s="220"/>
      <c r="C39" s="244"/>
      <c r="D39" s="239"/>
      <c r="E39" s="33" t="s">
        <v>40</v>
      </c>
      <c r="F39" s="111"/>
      <c r="G39" s="111"/>
      <c r="H39" s="111"/>
      <c r="I39" s="112"/>
      <c r="J39" s="112"/>
      <c r="K39" s="6"/>
      <c r="L39" s="116"/>
      <c r="M39" s="113">
        <v>3000</v>
      </c>
      <c r="N39" s="113">
        <v>6900</v>
      </c>
      <c r="O39" s="78">
        <f t="shared" si="2"/>
        <v>9900</v>
      </c>
      <c r="P39" s="113">
        <v>6900</v>
      </c>
      <c r="Q39" s="113">
        <v>6900</v>
      </c>
      <c r="R39" s="113"/>
      <c r="S39" s="116"/>
      <c r="T39" s="116"/>
      <c r="U39" s="18"/>
      <c r="V39" s="75">
        <f t="shared" si="3"/>
        <v>13800</v>
      </c>
      <c r="W39" s="72">
        <f t="shared" si="4"/>
        <v>23700</v>
      </c>
      <c r="X39" s="222"/>
    </row>
    <row r="40" spans="1:24" ht="15" customHeight="1">
      <c r="A40" s="217"/>
      <c r="B40" s="220"/>
      <c r="C40" s="244"/>
      <c r="D40" s="239"/>
      <c r="E40" s="33" t="s">
        <v>50</v>
      </c>
      <c r="F40" s="111"/>
      <c r="G40" s="111"/>
      <c r="H40" s="111"/>
      <c r="I40" s="112"/>
      <c r="J40" s="112"/>
      <c r="K40" s="6"/>
      <c r="L40" s="116"/>
      <c r="M40" s="113">
        <v>3000</v>
      </c>
      <c r="N40" s="113">
        <v>6900</v>
      </c>
      <c r="O40" s="78">
        <f t="shared" si="2"/>
        <v>9900</v>
      </c>
      <c r="P40" s="113">
        <v>6900</v>
      </c>
      <c r="Q40" s="113">
        <v>6900</v>
      </c>
      <c r="R40" s="113"/>
      <c r="S40" s="116"/>
      <c r="T40" s="116"/>
      <c r="U40" s="18"/>
      <c r="V40" s="75">
        <f t="shared" si="3"/>
        <v>13800</v>
      </c>
      <c r="W40" s="72">
        <f t="shared" si="4"/>
        <v>23700</v>
      </c>
      <c r="X40" s="222"/>
    </row>
    <row r="41" spans="1:24" ht="15" customHeight="1">
      <c r="A41" s="217"/>
      <c r="B41" s="220"/>
      <c r="C41" s="244"/>
      <c r="D41" s="239"/>
      <c r="E41" s="33" t="s">
        <v>51</v>
      </c>
      <c r="F41" s="111"/>
      <c r="G41" s="111"/>
      <c r="H41" s="111"/>
      <c r="I41" s="112"/>
      <c r="J41" s="112"/>
      <c r="K41" s="6"/>
      <c r="L41" s="116"/>
      <c r="M41" s="113">
        <v>3000</v>
      </c>
      <c r="N41" s="113">
        <v>6900</v>
      </c>
      <c r="O41" s="78">
        <f t="shared" si="2"/>
        <v>9900</v>
      </c>
      <c r="P41" s="113">
        <v>6900</v>
      </c>
      <c r="Q41" s="113">
        <v>6900</v>
      </c>
      <c r="R41" s="113"/>
      <c r="S41" s="116"/>
      <c r="T41" s="116"/>
      <c r="U41" s="18"/>
      <c r="V41" s="75">
        <f t="shared" si="3"/>
        <v>13800</v>
      </c>
      <c r="W41" s="72">
        <f t="shared" si="4"/>
        <v>23700</v>
      </c>
      <c r="X41" s="222"/>
    </row>
    <row r="42" spans="1:24" ht="15" customHeight="1">
      <c r="A42" s="217"/>
      <c r="B42" s="220"/>
      <c r="C42" s="244"/>
      <c r="D42" s="239"/>
      <c r="E42" s="33" t="s">
        <v>42</v>
      </c>
      <c r="F42" s="111"/>
      <c r="G42" s="111"/>
      <c r="H42" s="111"/>
      <c r="I42" s="112"/>
      <c r="J42" s="112"/>
      <c r="K42" s="6"/>
      <c r="L42" s="116"/>
      <c r="M42" s="113">
        <v>3000</v>
      </c>
      <c r="N42" s="113">
        <v>6900</v>
      </c>
      <c r="O42" s="78">
        <f t="shared" si="2"/>
        <v>9900</v>
      </c>
      <c r="P42" s="113">
        <v>6900</v>
      </c>
      <c r="Q42" s="113">
        <v>6900</v>
      </c>
      <c r="R42" s="113"/>
      <c r="S42" s="116"/>
      <c r="T42" s="116"/>
      <c r="U42" s="18"/>
      <c r="V42" s="75">
        <f t="shared" si="3"/>
        <v>13800</v>
      </c>
      <c r="W42" s="72">
        <f t="shared" si="4"/>
        <v>23700</v>
      </c>
      <c r="X42" s="222"/>
    </row>
    <row r="43" spans="1:24" ht="15" customHeight="1">
      <c r="A43" s="217"/>
      <c r="B43" s="220"/>
      <c r="C43" s="244"/>
      <c r="D43" s="239"/>
      <c r="E43" s="33" t="s">
        <v>52</v>
      </c>
      <c r="F43" s="111"/>
      <c r="G43" s="111"/>
      <c r="H43" s="111"/>
      <c r="I43" s="112"/>
      <c r="J43" s="112"/>
      <c r="K43" s="6"/>
      <c r="L43" s="116"/>
      <c r="M43" s="113">
        <v>3000</v>
      </c>
      <c r="N43" s="113">
        <v>6900</v>
      </c>
      <c r="O43" s="78">
        <f t="shared" si="2"/>
        <v>9900</v>
      </c>
      <c r="P43" s="113">
        <v>6900</v>
      </c>
      <c r="Q43" s="113">
        <v>6900</v>
      </c>
      <c r="R43" s="113"/>
      <c r="S43" s="116"/>
      <c r="T43" s="116"/>
      <c r="U43" s="18"/>
      <c r="V43" s="75">
        <f t="shared" si="3"/>
        <v>13800</v>
      </c>
      <c r="W43" s="72">
        <f t="shared" si="4"/>
        <v>23700</v>
      </c>
      <c r="X43" s="222"/>
    </row>
    <row r="44" spans="1:24" ht="15" customHeight="1">
      <c r="A44" s="217"/>
      <c r="B44" s="220"/>
      <c r="C44" s="244"/>
      <c r="D44" s="239"/>
      <c r="E44" s="33" t="s">
        <v>43</v>
      </c>
      <c r="F44" s="111"/>
      <c r="G44" s="111"/>
      <c r="H44" s="111"/>
      <c r="I44" s="112"/>
      <c r="J44" s="112"/>
      <c r="K44" s="6"/>
      <c r="L44" s="116"/>
      <c r="M44" s="113">
        <v>3000</v>
      </c>
      <c r="N44" s="113">
        <v>6900</v>
      </c>
      <c r="O44" s="78">
        <f t="shared" si="2"/>
        <v>9900</v>
      </c>
      <c r="P44" s="113">
        <v>6900</v>
      </c>
      <c r="Q44" s="113">
        <v>6900</v>
      </c>
      <c r="R44" s="113"/>
      <c r="S44" s="116"/>
      <c r="T44" s="116"/>
      <c r="U44" s="18"/>
      <c r="V44" s="75">
        <f t="shared" si="3"/>
        <v>13800</v>
      </c>
      <c r="W44" s="72">
        <f t="shared" si="4"/>
        <v>23700</v>
      </c>
      <c r="X44" s="222"/>
    </row>
    <row r="45" spans="1:24" ht="15" customHeight="1">
      <c r="A45" s="218"/>
      <c r="B45" s="221"/>
      <c r="C45" s="245"/>
      <c r="D45" s="240"/>
      <c r="E45" s="33" t="s">
        <v>53</v>
      </c>
      <c r="F45" s="111"/>
      <c r="G45" s="111"/>
      <c r="H45" s="111"/>
      <c r="I45" s="112"/>
      <c r="J45" s="112"/>
      <c r="K45" s="6"/>
      <c r="L45" s="117"/>
      <c r="M45" s="113">
        <v>3000</v>
      </c>
      <c r="N45" s="113">
        <v>6900</v>
      </c>
      <c r="O45" s="78">
        <f t="shared" si="2"/>
        <v>9900</v>
      </c>
      <c r="P45" s="113">
        <v>6900</v>
      </c>
      <c r="Q45" s="113">
        <v>5400</v>
      </c>
      <c r="R45" s="113"/>
      <c r="S45" s="116"/>
      <c r="T45" s="116"/>
      <c r="U45" s="18"/>
      <c r="V45" s="75">
        <f t="shared" si="3"/>
        <v>12300</v>
      </c>
      <c r="W45" s="72">
        <f t="shared" si="4"/>
        <v>22200</v>
      </c>
      <c r="X45" s="222"/>
    </row>
    <row r="46" spans="1:24" ht="21" customHeight="1">
      <c r="A46" s="241" t="s">
        <v>0</v>
      </c>
      <c r="B46" s="242"/>
      <c r="C46" s="27"/>
      <c r="D46" s="50">
        <f>SUM(D34)</f>
        <v>282900</v>
      </c>
      <c r="E46" s="1"/>
      <c r="F46" s="111"/>
      <c r="G46" s="111"/>
      <c r="H46" s="111"/>
      <c r="I46" s="112"/>
      <c r="J46" s="112"/>
      <c r="K46" s="6"/>
      <c r="L46" s="115"/>
      <c r="M46" s="115">
        <f>SUM(M34:M45)</f>
        <v>36000</v>
      </c>
      <c r="N46" s="115">
        <f>SUM(N34:N45)</f>
        <v>82800</v>
      </c>
      <c r="O46" s="78">
        <f t="shared" si="2"/>
        <v>118800</v>
      </c>
      <c r="P46" s="115">
        <f>SUM(P34:P45)</f>
        <v>82800</v>
      </c>
      <c r="Q46" s="115">
        <f>SUM(Q34:Q45)</f>
        <v>81300</v>
      </c>
      <c r="R46" s="113"/>
      <c r="S46" s="116"/>
      <c r="T46" s="116"/>
      <c r="U46" s="18"/>
      <c r="V46" s="75">
        <f t="shared" si="3"/>
        <v>164100</v>
      </c>
      <c r="W46" s="72">
        <f t="shared" si="4"/>
        <v>282900</v>
      </c>
      <c r="X46" s="39"/>
    </row>
    <row r="47" spans="1:24" ht="14.25" customHeight="1">
      <c r="A47" s="216" t="s">
        <v>61</v>
      </c>
      <c r="B47" s="219" t="s">
        <v>3</v>
      </c>
      <c r="C47" s="243" t="s">
        <v>63</v>
      </c>
      <c r="D47" s="238">
        <v>300000</v>
      </c>
      <c r="E47" s="33" t="s">
        <v>47</v>
      </c>
      <c r="F47" s="111"/>
      <c r="G47" s="111"/>
      <c r="H47" s="111"/>
      <c r="I47" s="112"/>
      <c r="J47" s="112"/>
      <c r="K47" s="112"/>
      <c r="L47" s="113"/>
      <c r="M47" s="113">
        <v>3000</v>
      </c>
      <c r="N47" s="113">
        <v>7300</v>
      </c>
      <c r="O47" s="78">
        <f t="shared" si="2"/>
        <v>10300</v>
      </c>
      <c r="P47" s="113">
        <v>7300</v>
      </c>
      <c r="Q47" s="113">
        <v>7300</v>
      </c>
      <c r="R47" s="113">
        <v>8500</v>
      </c>
      <c r="S47" s="113"/>
      <c r="T47" s="113"/>
      <c r="U47" s="14"/>
      <c r="V47" s="75">
        <f t="shared" si="3"/>
        <v>23100</v>
      </c>
      <c r="W47" s="72">
        <f t="shared" si="4"/>
        <v>33400</v>
      </c>
      <c r="X47" s="222" t="s">
        <v>65</v>
      </c>
    </row>
    <row r="48" spans="1:24" ht="14.25" customHeight="1">
      <c r="A48" s="217"/>
      <c r="B48" s="220"/>
      <c r="C48" s="244"/>
      <c r="D48" s="239"/>
      <c r="E48" s="33" t="s">
        <v>48</v>
      </c>
      <c r="F48" s="111"/>
      <c r="G48" s="111"/>
      <c r="H48" s="111"/>
      <c r="I48" s="112"/>
      <c r="J48" s="112"/>
      <c r="K48" s="112"/>
      <c r="L48" s="113"/>
      <c r="M48" s="113">
        <v>3000</v>
      </c>
      <c r="N48" s="113">
        <v>7300</v>
      </c>
      <c r="O48" s="78">
        <f t="shared" si="2"/>
        <v>10300</v>
      </c>
      <c r="P48" s="113">
        <v>7300</v>
      </c>
      <c r="Q48" s="113">
        <v>7300</v>
      </c>
      <c r="R48" s="113"/>
      <c r="S48" s="113"/>
      <c r="T48" s="113"/>
      <c r="U48" s="14"/>
      <c r="V48" s="75">
        <f t="shared" si="3"/>
        <v>14600</v>
      </c>
      <c r="W48" s="72">
        <f t="shared" si="4"/>
        <v>24900</v>
      </c>
      <c r="X48" s="222"/>
    </row>
    <row r="49" spans="1:24" ht="14.25" customHeight="1">
      <c r="A49" s="217"/>
      <c r="B49" s="220"/>
      <c r="C49" s="244"/>
      <c r="D49" s="239"/>
      <c r="E49" s="33" t="s">
        <v>39</v>
      </c>
      <c r="F49" s="111"/>
      <c r="G49" s="111"/>
      <c r="H49" s="111"/>
      <c r="I49" s="112"/>
      <c r="J49" s="112"/>
      <c r="K49" s="112"/>
      <c r="L49" s="113"/>
      <c r="M49" s="113">
        <v>3000</v>
      </c>
      <c r="N49" s="113">
        <v>7300</v>
      </c>
      <c r="O49" s="78">
        <f t="shared" si="2"/>
        <v>10300</v>
      </c>
      <c r="P49" s="113">
        <v>7300</v>
      </c>
      <c r="Q49" s="113">
        <v>7300</v>
      </c>
      <c r="R49" s="113"/>
      <c r="S49" s="113"/>
      <c r="T49" s="113"/>
      <c r="U49" s="14"/>
      <c r="V49" s="75">
        <f t="shared" si="3"/>
        <v>14600</v>
      </c>
      <c r="W49" s="72">
        <f t="shared" si="4"/>
        <v>24900</v>
      </c>
      <c r="X49" s="222"/>
    </row>
    <row r="50" spans="1:24" ht="14.25" customHeight="1">
      <c r="A50" s="217"/>
      <c r="B50" s="220"/>
      <c r="C50" s="244"/>
      <c r="D50" s="239"/>
      <c r="E50" s="33" t="s">
        <v>49</v>
      </c>
      <c r="F50" s="111"/>
      <c r="G50" s="111"/>
      <c r="H50" s="111"/>
      <c r="I50" s="112"/>
      <c r="J50" s="112"/>
      <c r="K50" s="112"/>
      <c r="L50" s="113"/>
      <c r="M50" s="113">
        <v>3000</v>
      </c>
      <c r="N50" s="113">
        <v>7300</v>
      </c>
      <c r="O50" s="78">
        <f t="shared" si="2"/>
        <v>10300</v>
      </c>
      <c r="P50" s="113">
        <v>7300</v>
      </c>
      <c r="Q50" s="113">
        <v>7300</v>
      </c>
      <c r="R50" s="113"/>
      <c r="S50" s="113"/>
      <c r="T50" s="113"/>
      <c r="U50" s="14"/>
      <c r="V50" s="75">
        <f t="shared" si="3"/>
        <v>14600</v>
      </c>
      <c r="W50" s="72">
        <f t="shared" si="4"/>
        <v>24900</v>
      </c>
      <c r="X50" s="222"/>
    </row>
    <row r="51" spans="1:24" ht="14.25" customHeight="1">
      <c r="A51" s="217"/>
      <c r="B51" s="220"/>
      <c r="C51" s="244"/>
      <c r="D51" s="239"/>
      <c r="E51" s="33" t="s">
        <v>41</v>
      </c>
      <c r="F51" s="111"/>
      <c r="G51" s="111"/>
      <c r="H51" s="111"/>
      <c r="I51" s="112"/>
      <c r="J51" s="112"/>
      <c r="K51" s="112"/>
      <c r="L51" s="113"/>
      <c r="M51" s="113">
        <v>3000</v>
      </c>
      <c r="N51" s="113">
        <v>7300</v>
      </c>
      <c r="O51" s="78">
        <f t="shared" si="2"/>
        <v>10300</v>
      </c>
      <c r="P51" s="113">
        <v>7300</v>
      </c>
      <c r="Q51" s="113">
        <v>7300</v>
      </c>
      <c r="R51" s="113"/>
      <c r="S51" s="113"/>
      <c r="T51" s="113"/>
      <c r="U51" s="14"/>
      <c r="V51" s="75">
        <f t="shared" si="3"/>
        <v>14600</v>
      </c>
      <c r="W51" s="72">
        <f t="shared" si="4"/>
        <v>24900</v>
      </c>
      <c r="X51" s="222"/>
    </row>
    <row r="52" spans="1:24" ht="14.25" customHeight="1">
      <c r="A52" s="217"/>
      <c r="B52" s="220"/>
      <c r="C52" s="244"/>
      <c r="D52" s="239"/>
      <c r="E52" s="33" t="s">
        <v>40</v>
      </c>
      <c r="F52" s="111"/>
      <c r="G52" s="111"/>
      <c r="H52" s="111"/>
      <c r="I52" s="112"/>
      <c r="J52" s="112"/>
      <c r="K52" s="112"/>
      <c r="L52" s="113"/>
      <c r="M52" s="113">
        <v>3000</v>
      </c>
      <c r="N52" s="113">
        <v>7300</v>
      </c>
      <c r="O52" s="78">
        <f t="shared" si="2"/>
        <v>10300</v>
      </c>
      <c r="P52" s="113">
        <v>7300</v>
      </c>
      <c r="Q52" s="113">
        <v>7300</v>
      </c>
      <c r="R52" s="113"/>
      <c r="S52" s="113"/>
      <c r="T52" s="113"/>
      <c r="U52" s="14"/>
      <c r="V52" s="75">
        <f t="shared" si="3"/>
        <v>14600</v>
      </c>
      <c r="W52" s="72">
        <f t="shared" si="4"/>
        <v>24900</v>
      </c>
      <c r="X52" s="222"/>
    </row>
    <row r="53" spans="1:24" ht="14.25" customHeight="1">
      <c r="A53" s="217"/>
      <c r="B53" s="220"/>
      <c r="C53" s="244"/>
      <c r="D53" s="239"/>
      <c r="E53" s="33" t="s">
        <v>50</v>
      </c>
      <c r="F53" s="111"/>
      <c r="G53" s="111"/>
      <c r="H53" s="111"/>
      <c r="I53" s="112"/>
      <c r="J53" s="112"/>
      <c r="K53" s="112"/>
      <c r="L53" s="113"/>
      <c r="M53" s="113">
        <v>3000</v>
      </c>
      <c r="N53" s="113">
        <v>7300</v>
      </c>
      <c r="O53" s="78">
        <f t="shared" si="2"/>
        <v>10300</v>
      </c>
      <c r="P53" s="113">
        <v>7300</v>
      </c>
      <c r="Q53" s="113">
        <v>7300</v>
      </c>
      <c r="R53" s="113"/>
      <c r="S53" s="113"/>
      <c r="T53" s="113"/>
      <c r="U53" s="14"/>
      <c r="V53" s="75">
        <f t="shared" si="3"/>
        <v>14600</v>
      </c>
      <c r="W53" s="72">
        <f t="shared" si="4"/>
        <v>24900</v>
      </c>
      <c r="X53" s="222"/>
    </row>
    <row r="54" spans="1:24" ht="14.25" customHeight="1">
      <c r="A54" s="217"/>
      <c r="B54" s="220"/>
      <c r="C54" s="244"/>
      <c r="D54" s="239"/>
      <c r="E54" s="33" t="s">
        <v>51</v>
      </c>
      <c r="F54" s="111"/>
      <c r="G54" s="111"/>
      <c r="H54" s="111"/>
      <c r="I54" s="112"/>
      <c r="J54" s="112"/>
      <c r="K54" s="112"/>
      <c r="L54" s="113"/>
      <c r="M54" s="113">
        <v>3000</v>
      </c>
      <c r="N54" s="113">
        <v>7300</v>
      </c>
      <c r="O54" s="78">
        <f t="shared" si="2"/>
        <v>10300</v>
      </c>
      <c r="P54" s="113">
        <v>7300</v>
      </c>
      <c r="Q54" s="113">
        <v>7300</v>
      </c>
      <c r="R54" s="113"/>
      <c r="S54" s="113"/>
      <c r="T54" s="113"/>
      <c r="U54" s="14"/>
      <c r="V54" s="75">
        <f t="shared" si="3"/>
        <v>14600</v>
      </c>
      <c r="W54" s="72">
        <f t="shared" si="4"/>
        <v>24900</v>
      </c>
      <c r="X54" s="222"/>
    </row>
    <row r="55" spans="1:24" ht="14.25" customHeight="1">
      <c r="A55" s="217"/>
      <c r="B55" s="220"/>
      <c r="C55" s="244"/>
      <c r="D55" s="239"/>
      <c r="E55" s="33" t="s">
        <v>42</v>
      </c>
      <c r="F55" s="111"/>
      <c r="G55" s="111"/>
      <c r="H55" s="111"/>
      <c r="I55" s="112"/>
      <c r="J55" s="112"/>
      <c r="K55" s="112"/>
      <c r="L55" s="113"/>
      <c r="M55" s="113">
        <v>3000</v>
      </c>
      <c r="N55" s="113">
        <v>7300</v>
      </c>
      <c r="O55" s="78">
        <f t="shared" si="2"/>
        <v>10300</v>
      </c>
      <c r="P55" s="113">
        <v>7300</v>
      </c>
      <c r="Q55" s="113">
        <v>7300</v>
      </c>
      <c r="R55" s="113"/>
      <c r="S55" s="113"/>
      <c r="T55" s="113"/>
      <c r="U55" s="14"/>
      <c r="V55" s="75">
        <f t="shared" si="3"/>
        <v>14600</v>
      </c>
      <c r="W55" s="72">
        <f t="shared" si="4"/>
        <v>24900</v>
      </c>
      <c r="X55" s="222"/>
    </row>
    <row r="56" spans="1:24" ht="14.25" customHeight="1">
      <c r="A56" s="217"/>
      <c r="B56" s="220"/>
      <c r="C56" s="244"/>
      <c r="D56" s="239"/>
      <c r="E56" s="33" t="s">
        <v>52</v>
      </c>
      <c r="F56" s="111"/>
      <c r="G56" s="111"/>
      <c r="H56" s="111"/>
      <c r="I56" s="112"/>
      <c r="J56" s="112"/>
      <c r="K56" s="112"/>
      <c r="L56" s="113"/>
      <c r="M56" s="113">
        <v>3000</v>
      </c>
      <c r="N56" s="113">
        <v>7300</v>
      </c>
      <c r="O56" s="78">
        <f t="shared" si="2"/>
        <v>10300</v>
      </c>
      <c r="P56" s="113">
        <v>7300</v>
      </c>
      <c r="Q56" s="113">
        <v>7300</v>
      </c>
      <c r="R56" s="113"/>
      <c r="S56" s="113"/>
      <c r="T56" s="113"/>
      <c r="U56" s="14"/>
      <c r="V56" s="75">
        <f t="shared" si="3"/>
        <v>14600</v>
      </c>
      <c r="W56" s="72">
        <f t="shared" si="4"/>
        <v>24900</v>
      </c>
      <c r="X56" s="222"/>
    </row>
    <row r="57" spans="1:24" ht="14.25" customHeight="1">
      <c r="A57" s="217"/>
      <c r="B57" s="220"/>
      <c r="C57" s="244"/>
      <c r="D57" s="239"/>
      <c r="E57" s="33" t="s">
        <v>43</v>
      </c>
      <c r="F57" s="111"/>
      <c r="G57" s="111"/>
      <c r="H57" s="111"/>
      <c r="I57" s="112"/>
      <c r="J57" s="112"/>
      <c r="K57" s="112"/>
      <c r="L57" s="113"/>
      <c r="M57" s="113">
        <v>3000</v>
      </c>
      <c r="N57" s="113">
        <v>7300</v>
      </c>
      <c r="O57" s="78">
        <f t="shared" si="2"/>
        <v>10300</v>
      </c>
      <c r="P57" s="113">
        <v>7300</v>
      </c>
      <c r="Q57" s="113">
        <v>7300</v>
      </c>
      <c r="R57" s="113"/>
      <c r="S57" s="113"/>
      <c r="T57" s="113"/>
      <c r="U57" s="14"/>
      <c r="V57" s="75">
        <f t="shared" si="3"/>
        <v>14600</v>
      </c>
      <c r="W57" s="72">
        <f t="shared" si="4"/>
        <v>24900</v>
      </c>
      <c r="X57" s="222"/>
    </row>
    <row r="58" spans="1:24" ht="14.25" customHeight="1">
      <c r="A58" s="218"/>
      <c r="B58" s="221"/>
      <c r="C58" s="245"/>
      <c r="D58" s="240"/>
      <c r="E58" s="33" t="s">
        <v>53</v>
      </c>
      <c r="F58" s="111"/>
      <c r="G58" s="111"/>
      <c r="H58" s="111"/>
      <c r="I58" s="112"/>
      <c r="J58" s="112"/>
      <c r="K58" s="112"/>
      <c r="L58" s="113"/>
      <c r="M58" s="113">
        <v>3000</v>
      </c>
      <c r="N58" s="113">
        <v>7300</v>
      </c>
      <c r="O58" s="78">
        <f t="shared" si="2"/>
        <v>10300</v>
      </c>
      <c r="P58" s="113">
        <v>7300</v>
      </c>
      <c r="Q58" s="113"/>
      <c r="R58" s="113"/>
      <c r="S58" s="113"/>
      <c r="T58" s="113"/>
      <c r="U58" s="14"/>
      <c r="V58" s="75">
        <f t="shared" si="3"/>
        <v>7300</v>
      </c>
      <c r="W58" s="72">
        <f t="shared" si="4"/>
        <v>17600</v>
      </c>
      <c r="X58" s="222"/>
    </row>
    <row r="59" spans="1:24" ht="22.5" customHeight="1">
      <c r="A59" s="214" t="s">
        <v>0</v>
      </c>
      <c r="B59" s="215"/>
      <c r="C59" s="28"/>
      <c r="D59" s="50">
        <f>SUM(D47)</f>
        <v>300000</v>
      </c>
      <c r="E59" s="1"/>
      <c r="F59" s="111"/>
      <c r="G59" s="111"/>
      <c r="H59" s="111"/>
      <c r="I59" s="112"/>
      <c r="J59" s="112"/>
      <c r="K59" s="112"/>
      <c r="L59" s="113"/>
      <c r="M59" s="115">
        <f>SUM(M47:M58)</f>
        <v>36000</v>
      </c>
      <c r="N59" s="115">
        <f>SUM(N47:N58)</f>
        <v>87600</v>
      </c>
      <c r="O59" s="78">
        <f t="shared" si="2"/>
        <v>123600</v>
      </c>
      <c r="P59" s="115">
        <f>SUM(P47:P58)</f>
        <v>87600</v>
      </c>
      <c r="Q59" s="115">
        <f>SUM(Q47:Q58)</f>
        <v>80300</v>
      </c>
      <c r="R59" s="115">
        <f>SUM(R47:R58)</f>
        <v>8500</v>
      </c>
      <c r="S59" s="113"/>
      <c r="T59" s="113"/>
      <c r="U59" s="14"/>
      <c r="V59" s="75">
        <f t="shared" si="3"/>
        <v>176400</v>
      </c>
      <c r="W59" s="72">
        <f t="shared" si="4"/>
        <v>300000</v>
      </c>
      <c r="X59" s="39"/>
    </row>
    <row r="60" spans="1:24" ht="15" customHeight="1">
      <c r="A60" s="235" t="s">
        <v>66</v>
      </c>
      <c r="B60" s="235" t="s">
        <v>72</v>
      </c>
      <c r="C60" s="232" t="s">
        <v>67</v>
      </c>
      <c r="D60" s="229">
        <v>184004.82</v>
      </c>
      <c r="E60" s="33" t="s">
        <v>47</v>
      </c>
      <c r="F60" s="111"/>
      <c r="G60" s="111"/>
      <c r="H60" s="111"/>
      <c r="I60" s="112"/>
      <c r="J60" s="112"/>
      <c r="K60" s="112"/>
      <c r="L60" s="113"/>
      <c r="M60" s="90">
        <v>10500</v>
      </c>
      <c r="N60" s="90">
        <v>9900</v>
      </c>
      <c r="O60" s="78">
        <f t="shared" si="2"/>
        <v>20400</v>
      </c>
      <c r="P60" s="90">
        <v>9900</v>
      </c>
      <c r="Q60" s="115"/>
      <c r="R60" s="115"/>
      <c r="S60" s="113"/>
      <c r="T60" s="113"/>
      <c r="U60" s="14"/>
      <c r="V60" s="75">
        <f t="shared" si="3"/>
        <v>9900</v>
      </c>
      <c r="W60" s="72">
        <f t="shared" si="4"/>
        <v>30300</v>
      </c>
      <c r="X60" s="222" t="s">
        <v>71</v>
      </c>
    </row>
    <row r="61" spans="1:24" ht="15" customHeight="1">
      <c r="A61" s="236"/>
      <c r="B61" s="236"/>
      <c r="C61" s="233"/>
      <c r="D61" s="230"/>
      <c r="E61" s="33" t="s">
        <v>70</v>
      </c>
      <c r="F61" s="111"/>
      <c r="G61" s="111"/>
      <c r="H61" s="111"/>
      <c r="I61" s="112"/>
      <c r="J61" s="112"/>
      <c r="K61" s="112"/>
      <c r="L61" s="113"/>
      <c r="M61" s="90">
        <v>9900</v>
      </c>
      <c r="N61" s="90">
        <v>9900</v>
      </c>
      <c r="O61" s="78">
        <f t="shared" si="2"/>
        <v>19800</v>
      </c>
      <c r="P61" s="90">
        <v>9900</v>
      </c>
      <c r="Q61" s="115"/>
      <c r="R61" s="115"/>
      <c r="S61" s="113"/>
      <c r="T61" s="113"/>
      <c r="U61" s="14"/>
      <c r="V61" s="75">
        <f t="shared" si="3"/>
        <v>9900</v>
      </c>
      <c r="W61" s="72">
        <f t="shared" si="4"/>
        <v>29700</v>
      </c>
      <c r="X61" s="222"/>
    </row>
    <row r="62" spans="1:24" ht="15" customHeight="1">
      <c r="A62" s="236"/>
      <c r="B62" s="236"/>
      <c r="C62" s="233"/>
      <c r="D62" s="230"/>
      <c r="E62" s="33" t="s">
        <v>39</v>
      </c>
      <c r="F62" s="111"/>
      <c r="G62" s="111"/>
      <c r="H62" s="111"/>
      <c r="I62" s="112"/>
      <c r="J62" s="112"/>
      <c r="K62" s="112"/>
      <c r="L62" s="113"/>
      <c r="M62" s="90">
        <v>9900</v>
      </c>
      <c r="N62" s="90">
        <v>9900</v>
      </c>
      <c r="O62" s="78">
        <f t="shared" si="2"/>
        <v>19800</v>
      </c>
      <c r="P62" s="90">
        <v>9900</v>
      </c>
      <c r="Q62" s="115"/>
      <c r="R62" s="115"/>
      <c r="S62" s="113"/>
      <c r="T62" s="113"/>
      <c r="U62" s="14"/>
      <c r="V62" s="75">
        <f t="shared" si="3"/>
        <v>9900</v>
      </c>
      <c r="W62" s="72">
        <f t="shared" si="4"/>
        <v>29700</v>
      </c>
      <c r="X62" s="222"/>
    </row>
    <row r="63" spans="1:24" ht="15" customHeight="1">
      <c r="A63" s="236"/>
      <c r="B63" s="236"/>
      <c r="C63" s="234"/>
      <c r="D63" s="231"/>
      <c r="E63" s="33" t="s">
        <v>49</v>
      </c>
      <c r="F63" s="111"/>
      <c r="G63" s="111"/>
      <c r="H63" s="111"/>
      <c r="I63" s="112"/>
      <c r="J63" s="112"/>
      <c r="K63" s="112"/>
      <c r="L63" s="113"/>
      <c r="M63" s="90">
        <v>9900</v>
      </c>
      <c r="N63" s="90">
        <v>9900</v>
      </c>
      <c r="O63" s="78">
        <f t="shared" si="2"/>
        <v>19800</v>
      </c>
      <c r="P63" s="90">
        <v>9900</v>
      </c>
      <c r="Q63" s="115"/>
      <c r="R63" s="115"/>
      <c r="S63" s="113"/>
      <c r="T63" s="113"/>
      <c r="U63" s="14"/>
      <c r="V63" s="75">
        <f t="shared" si="3"/>
        <v>9900</v>
      </c>
      <c r="W63" s="72">
        <f t="shared" si="4"/>
        <v>29700</v>
      </c>
      <c r="X63" s="222"/>
    </row>
    <row r="64" spans="1:24" ht="15" customHeight="1">
      <c r="A64" s="236"/>
      <c r="B64" s="236"/>
      <c r="C64" s="232" t="s">
        <v>68</v>
      </c>
      <c r="D64" s="229">
        <v>152995.18</v>
      </c>
      <c r="E64" s="33" t="s">
        <v>41</v>
      </c>
      <c r="F64" s="111"/>
      <c r="G64" s="111"/>
      <c r="H64" s="111"/>
      <c r="I64" s="112"/>
      <c r="J64" s="112"/>
      <c r="K64" s="112"/>
      <c r="L64" s="113"/>
      <c r="M64" s="90">
        <v>9900</v>
      </c>
      <c r="N64" s="90">
        <v>9900</v>
      </c>
      <c r="O64" s="78">
        <f t="shared" si="2"/>
        <v>19800</v>
      </c>
      <c r="P64" s="90">
        <v>9900</v>
      </c>
      <c r="Q64" s="115"/>
      <c r="R64" s="115"/>
      <c r="S64" s="113"/>
      <c r="T64" s="113"/>
      <c r="U64" s="14"/>
      <c r="V64" s="75">
        <f t="shared" si="3"/>
        <v>9900</v>
      </c>
      <c r="W64" s="72">
        <f t="shared" si="4"/>
        <v>29700</v>
      </c>
      <c r="X64" s="222"/>
    </row>
    <row r="65" spans="1:24" ht="15" customHeight="1">
      <c r="A65" s="236"/>
      <c r="B65" s="236"/>
      <c r="C65" s="233"/>
      <c r="D65" s="230"/>
      <c r="E65" s="33" t="s">
        <v>40</v>
      </c>
      <c r="F65" s="111"/>
      <c r="G65" s="111"/>
      <c r="H65" s="111"/>
      <c r="I65" s="112"/>
      <c r="J65" s="112"/>
      <c r="K65" s="112"/>
      <c r="L65" s="113">
        <v>10000</v>
      </c>
      <c r="M65" s="90">
        <v>9900</v>
      </c>
      <c r="N65" s="90">
        <v>9900</v>
      </c>
      <c r="O65" s="78">
        <f t="shared" si="2"/>
        <v>29800</v>
      </c>
      <c r="P65" s="90">
        <v>9900</v>
      </c>
      <c r="Q65" s="115"/>
      <c r="R65" s="115"/>
      <c r="S65" s="113"/>
      <c r="T65" s="113"/>
      <c r="U65" s="14"/>
      <c r="V65" s="75">
        <f t="shared" si="3"/>
        <v>9900</v>
      </c>
      <c r="W65" s="72">
        <f t="shared" si="4"/>
        <v>39700</v>
      </c>
      <c r="X65" s="222"/>
    </row>
    <row r="66" spans="1:24" ht="15" customHeight="1">
      <c r="A66" s="236"/>
      <c r="B66" s="236"/>
      <c r="C66" s="233"/>
      <c r="D66" s="230"/>
      <c r="E66" s="33" t="s">
        <v>50</v>
      </c>
      <c r="F66" s="111"/>
      <c r="G66" s="111"/>
      <c r="H66" s="111"/>
      <c r="I66" s="112"/>
      <c r="J66" s="112"/>
      <c r="K66" s="112"/>
      <c r="L66" s="113"/>
      <c r="M66" s="90">
        <v>9900</v>
      </c>
      <c r="N66" s="90">
        <v>9900</v>
      </c>
      <c r="O66" s="78">
        <f t="shared" si="2"/>
        <v>19800</v>
      </c>
      <c r="P66" s="90">
        <v>9900</v>
      </c>
      <c r="Q66" s="115"/>
      <c r="R66" s="115"/>
      <c r="S66" s="113"/>
      <c r="T66" s="113"/>
      <c r="U66" s="14"/>
      <c r="V66" s="75">
        <f t="shared" si="3"/>
        <v>9900</v>
      </c>
      <c r="W66" s="72">
        <f t="shared" si="4"/>
        <v>29700</v>
      </c>
      <c r="X66" s="222"/>
    </row>
    <row r="67" spans="1:24" ht="15" customHeight="1">
      <c r="A67" s="236"/>
      <c r="B67" s="236"/>
      <c r="C67" s="234"/>
      <c r="D67" s="231"/>
      <c r="E67" s="33" t="s">
        <v>51</v>
      </c>
      <c r="F67" s="111"/>
      <c r="G67" s="111"/>
      <c r="H67" s="111"/>
      <c r="I67" s="112"/>
      <c r="J67" s="112"/>
      <c r="K67" s="112"/>
      <c r="L67" s="113">
        <v>10000</v>
      </c>
      <c r="M67" s="90">
        <v>9900</v>
      </c>
      <c r="N67" s="90">
        <v>9900</v>
      </c>
      <c r="O67" s="78">
        <f t="shared" si="2"/>
        <v>29800</v>
      </c>
      <c r="P67" s="90">
        <v>9900</v>
      </c>
      <c r="Q67" s="115"/>
      <c r="R67" s="115"/>
      <c r="S67" s="113"/>
      <c r="T67" s="113"/>
      <c r="U67" s="14"/>
      <c r="V67" s="75">
        <f t="shared" si="3"/>
        <v>9900</v>
      </c>
      <c r="W67" s="72">
        <f t="shared" si="4"/>
        <v>39700</v>
      </c>
      <c r="X67" s="222"/>
    </row>
    <row r="68" spans="1:24" ht="15" customHeight="1">
      <c r="A68" s="236"/>
      <c r="B68" s="236"/>
      <c r="C68" s="232" t="s">
        <v>69</v>
      </c>
      <c r="D68" s="229">
        <v>50000</v>
      </c>
      <c r="E68" s="33" t="s">
        <v>42</v>
      </c>
      <c r="F68" s="111"/>
      <c r="G68" s="111"/>
      <c r="H68" s="111"/>
      <c r="I68" s="112"/>
      <c r="J68" s="112"/>
      <c r="K68" s="112"/>
      <c r="L68" s="113"/>
      <c r="M68" s="90">
        <v>9900</v>
      </c>
      <c r="N68" s="90">
        <v>9900</v>
      </c>
      <c r="O68" s="78">
        <f t="shared" si="2"/>
        <v>19800</v>
      </c>
      <c r="P68" s="90">
        <v>9900</v>
      </c>
      <c r="Q68" s="115"/>
      <c r="R68" s="115"/>
      <c r="S68" s="113"/>
      <c r="T68" s="113"/>
      <c r="U68" s="14"/>
      <c r="V68" s="75">
        <f t="shared" si="3"/>
        <v>9900</v>
      </c>
      <c r="W68" s="72">
        <f t="shared" si="4"/>
        <v>29700</v>
      </c>
      <c r="X68" s="222"/>
    </row>
    <row r="69" spans="1:24" ht="15" customHeight="1">
      <c r="A69" s="236"/>
      <c r="B69" s="236"/>
      <c r="C69" s="233"/>
      <c r="D69" s="230"/>
      <c r="E69" s="33" t="s">
        <v>52</v>
      </c>
      <c r="F69" s="111"/>
      <c r="G69" s="111"/>
      <c r="H69" s="111"/>
      <c r="I69" s="112"/>
      <c r="J69" s="112"/>
      <c r="K69" s="112"/>
      <c r="L69" s="113">
        <v>10000</v>
      </c>
      <c r="M69" s="90">
        <v>9900</v>
      </c>
      <c r="N69" s="90">
        <v>9900</v>
      </c>
      <c r="O69" s="78">
        <f aca="true" t="shared" si="12" ref="O69:O98">SUM(F69:N69)</f>
        <v>29800</v>
      </c>
      <c r="P69" s="90">
        <v>9900</v>
      </c>
      <c r="Q69" s="115"/>
      <c r="R69" s="115"/>
      <c r="S69" s="113"/>
      <c r="T69" s="113"/>
      <c r="U69" s="14"/>
      <c r="V69" s="75">
        <f aca="true" t="shared" si="13" ref="V69:V98">SUM(P69:U69)</f>
        <v>9900</v>
      </c>
      <c r="W69" s="72">
        <f aca="true" t="shared" si="14" ref="W69:W98">O69+V69</f>
        <v>39700</v>
      </c>
      <c r="X69" s="222"/>
    </row>
    <row r="70" spans="1:24" ht="15" customHeight="1">
      <c r="A70" s="236"/>
      <c r="B70" s="236"/>
      <c r="C70" s="233"/>
      <c r="D70" s="230"/>
      <c r="E70" s="33" t="s">
        <v>43</v>
      </c>
      <c r="F70" s="111"/>
      <c r="G70" s="111"/>
      <c r="H70" s="111"/>
      <c r="I70" s="112"/>
      <c r="J70" s="112"/>
      <c r="K70" s="112"/>
      <c r="L70" s="113"/>
      <c r="M70" s="90">
        <v>9900</v>
      </c>
      <c r="N70" s="90">
        <v>9900</v>
      </c>
      <c r="O70" s="78">
        <f t="shared" si="12"/>
        <v>19800</v>
      </c>
      <c r="P70" s="90">
        <v>9900</v>
      </c>
      <c r="Q70" s="115"/>
      <c r="R70" s="115"/>
      <c r="S70" s="113"/>
      <c r="T70" s="113"/>
      <c r="U70" s="14"/>
      <c r="V70" s="75">
        <f t="shared" si="13"/>
        <v>9900</v>
      </c>
      <c r="W70" s="72">
        <f t="shared" si="14"/>
        <v>29700</v>
      </c>
      <c r="X70" s="222"/>
    </row>
    <row r="71" spans="1:24" ht="15" customHeight="1">
      <c r="A71" s="237"/>
      <c r="B71" s="237"/>
      <c r="C71" s="234"/>
      <c r="D71" s="231"/>
      <c r="E71" s="33" t="s">
        <v>53</v>
      </c>
      <c r="F71" s="111"/>
      <c r="G71" s="111"/>
      <c r="H71" s="111"/>
      <c r="I71" s="112"/>
      <c r="J71" s="112"/>
      <c r="K71" s="112"/>
      <c r="L71" s="113"/>
      <c r="M71" s="90">
        <v>9900</v>
      </c>
      <c r="N71" s="90">
        <v>9900</v>
      </c>
      <c r="O71" s="78">
        <f t="shared" si="12"/>
        <v>19800</v>
      </c>
      <c r="P71" s="90">
        <v>9900</v>
      </c>
      <c r="Q71" s="115"/>
      <c r="R71" s="115"/>
      <c r="S71" s="113"/>
      <c r="T71" s="113"/>
      <c r="U71" s="14"/>
      <c r="V71" s="75">
        <f t="shared" si="13"/>
        <v>9900</v>
      </c>
      <c r="W71" s="72">
        <f t="shared" si="14"/>
        <v>29700</v>
      </c>
      <c r="X71" s="222"/>
    </row>
    <row r="72" spans="1:24" ht="16.5" customHeight="1">
      <c r="A72" s="214" t="s">
        <v>0</v>
      </c>
      <c r="B72" s="215"/>
      <c r="C72" s="28"/>
      <c r="D72" s="53">
        <f>SUM(D60:D71)</f>
        <v>387000</v>
      </c>
      <c r="E72" s="1"/>
      <c r="F72" s="111"/>
      <c r="G72" s="111"/>
      <c r="H72" s="111"/>
      <c r="I72" s="112"/>
      <c r="J72" s="112"/>
      <c r="K72" s="112"/>
      <c r="L72" s="115">
        <f>SUM(L60:L71)</f>
        <v>30000</v>
      </c>
      <c r="M72" s="115">
        <f>SUM(M60:M71)</f>
        <v>119400</v>
      </c>
      <c r="N72" s="115">
        <f>SUM(N60:N71)</f>
        <v>118800</v>
      </c>
      <c r="O72" s="78">
        <f t="shared" si="12"/>
        <v>268200</v>
      </c>
      <c r="P72" s="115">
        <f>SUM(P60:P71)</f>
        <v>118800</v>
      </c>
      <c r="Q72" s="115"/>
      <c r="R72" s="115"/>
      <c r="S72" s="113"/>
      <c r="T72" s="113"/>
      <c r="U72" s="14"/>
      <c r="V72" s="75">
        <f t="shared" si="13"/>
        <v>118800</v>
      </c>
      <c r="W72" s="72">
        <f t="shared" si="14"/>
        <v>387000</v>
      </c>
      <c r="X72" s="2"/>
    </row>
    <row r="73" spans="1:24" ht="21" customHeight="1">
      <c r="A73" s="216" t="s">
        <v>83</v>
      </c>
      <c r="B73" s="219" t="s">
        <v>73</v>
      </c>
      <c r="C73" s="223" t="s">
        <v>81</v>
      </c>
      <c r="D73" s="226">
        <v>220000</v>
      </c>
      <c r="E73" s="33" t="s">
        <v>47</v>
      </c>
      <c r="F73" s="111"/>
      <c r="G73" s="111"/>
      <c r="H73" s="111"/>
      <c r="I73" s="112"/>
      <c r="J73" s="112"/>
      <c r="K73" s="112"/>
      <c r="L73" s="113"/>
      <c r="M73" s="113"/>
      <c r="N73" s="113">
        <v>6000</v>
      </c>
      <c r="O73" s="78">
        <f t="shared" si="12"/>
        <v>6000</v>
      </c>
      <c r="P73" s="113">
        <v>6000</v>
      </c>
      <c r="Q73" s="113">
        <v>6000</v>
      </c>
      <c r="R73" s="113"/>
      <c r="S73" s="113"/>
      <c r="T73" s="113"/>
      <c r="U73" s="14"/>
      <c r="V73" s="75">
        <f t="shared" si="13"/>
        <v>12000</v>
      </c>
      <c r="W73" s="72">
        <f t="shared" si="14"/>
        <v>18000</v>
      </c>
      <c r="X73" s="222" t="s">
        <v>82</v>
      </c>
    </row>
    <row r="74" spans="1:24" ht="30">
      <c r="A74" s="217"/>
      <c r="B74" s="220"/>
      <c r="C74" s="224"/>
      <c r="D74" s="227"/>
      <c r="E74" s="33" t="s">
        <v>48</v>
      </c>
      <c r="F74" s="111"/>
      <c r="G74" s="111"/>
      <c r="H74" s="111"/>
      <c r="I74" s="112"/>
      <c r="J74" s="112"/>
      <c r="K74" s="112"/>
      <c r="L74" s="113"/>
      <c r="M74" s="113"/>
      <c r="N74" s="113">
        <v>6000</v>
      </c>
      <c r="O74" s="78">
        <f t="shared" si="12"/>
        <v>6000</v>
      </c>
      <c r="P74" s="113">
        <v>6000</v>
      </c>
      <c r="Q74" s="113">
        <v>6000</v>
      </c>
      <c r="R74" s="113"/>
      <c r="S74" s="113"/>
      <c r="T74" s="113"/>
      <c r="U74" s="14"/>
      <c r="V74" s="75">
        <f t="shared" si="13"/>
        <v>12000</v>
      </c>
      <c r="W74" s="72">
        <f t="shared" si="14"/>
        <v>18000</v>
      </c>
      <c r="X74" s="222"/>
    </row>
    <row r="75" spans="1:24" ht="15">
      <c r="A75" s="217"/>
      <c r="B75" s="220"/>
      <c r="C75" s="224"/>
      <c r="D75" s="227"/>
      <c r="E75" s="33" t="s">
        <v>39</v>
      </c>
      <c r="F75" s="111"/>
      <c r="G75" s="111"/>
      <c r="H75" s="111"/>
      <c r="I75" s="112"/>
      <c r="J75" s="112"/>
      <c r="K75" s="112"/>
      <c r="L75" s="113"/>
      <c r="M75" s="113"/>
      <c r="N75" s="113">
        <v>6000</v>
      </c>
      <c r="O75" s="78">
        <f t="shared" si="12"/>
        <v>6000</v>
      </c>
      <c r="P75" s="113">
        <v>6000</v>
      </c>
      <c r="Q75" s="113">
        <v>6000</v>
      </c>
      <c r="R75" s="113"/>
      <c r="S75" s="113"/>
      <c r="T75" s="113"/>
      <c r="U75" s="14"/>
      <c r="V75" s="75">
        <f t="shared" si="13"/>
        <v>12000</v>
      </c>
      <c r="W75" s="72">
        <f t="shared" si="14"/>
        <v>18000</v>
      </c>
      <c r="X75" s="222"/>
    </row>
    <row r="76" spans="1:24" ht="15">
      <c r="A76" s="217"/>
      <c r="B76" s="220"/>
      <c r="C76" s="224"/>
      <c r="D76" s="227"/>
      <c r="E76" s="33" t="s">
        <v>49</v>
      </c>
      <c r="F76" s="111"/>
      <c r="G76" s="111"/>
      <c r="H76" s="111"/>
      <c r="I76" s="112"/>
      <c r="J76" s="112"/>
      <c r="K76" s="112"/>
      <c r="L76" s="113"/>
      <c r="M76" s="113"/>
      <c r="N76" s="113">
        <v>6000</v>
      </c>
      <c r="O76" s="78">
        <f t="shared" si="12"/>
        <v>6000</v>
      </c>
      <c r="P76" s="113">
        <v>6000</v>
      </c>
      <c r="Q76" s="113">
        <v>6000</v>
      </c>
      <c r="R76" s="113"/>
      <c r="S76" s="113"/>
      <c r="T76" s="113"/>
      <c r="U76" s="14"/>
      <c r="V76" s="75">
        <f t="shared" si="13"/>
        <v>12000</v>
      </c>
      <c r="W76" s="72">
        <f t="shared" si="14"/>
        <v>18000</v>
      </c>
      <c r="X76" s="222"/>
    </row>
    <row r="77" spans="1:24" ht="15">
      <c r="A77" s="217"/>
      <c r="B77" s="220"/>
      <c r="C77" s="224"/>
      <c r="D77" s="227"/>
      <c r="E77" s="33" t="s">
        <v>41</v>
      </c>
      <c r="F77" s="111"/>
      <c r="G77" s="111"/>
      <c r="H77" s="111"/>
      <c r="I77" s="112"/>
      <c r="J77" s="112"/>
      <c r="K77" s="112"/>
      <c r="L77" s="113"/>
      <c r="M77" s="113"/>
      <c r="N77" s="113">
        <v>6000</v>
      </c>
      <c r="O77" s="78">
        <f t="shared" si="12"/>
        <v>6000</v>
      </c>
      <c r="P77" s="113">
        <v>6000</v>
      </c>
      <c r="Q77" s="113">
        <v>6000</v>
      </c>
      <c r="R77" s="113"/>
      <c r="S77" s="113"/>
      <c r="T77" s="113"/>
      <c r="U77" s="14"/>
      <c r="V77" s="75">
        <f t="shared" si="13"/>
        <v>12000</v>
      </c>
      <c r="W77" s="72">
        <f t="shared" si="14"/>
        <v>18000</v>
      </c>
      <c r="X77" s="222"/>
    </row>
    <row r="78" spans="1:24" ht="15">
      <c r="A78" s="217"/>
      <c r="B78" s="220"/>
      <c r="C78" s="224"/>
      <c r="D78" s="227"/>
      <c r="E78" s="33" t="s">
        <v>40</v>
      </c>
      <c r="F78" s="111"/>
      <c r="G78" s="111"/>
      <c r="H78" s="111"/>
      <c r="I78" s="112"/>
      <c r="J78" s="112"/>
      <c r="K78" s="112"/>
      <c r="L78" s="113"/>
      <c r="M78" s="113"/>
      <c r="N78" s="113">
        <v>6000</v>
      </c>
      <c r="O78" s="78">
        <f t="shared" si="12"/>
        <v>6000</v>
      </c>
      <c r="P78" s="113">
        <v>6000</v>
      </c>
      <c r="Q78" s="113">
        <v>6000</v>
      </c>
      <c r="R78" s="113"/>
      <c r="S78" s="113"/>
      <c r="T78" s="113"/>
      <c r="U78" s="14"/>
      <c r="V78" s="75">
        <f t="shared" si="13"/>
        <v>12000</v>
      </c>
      <c r="W78" s="72">
        <f t="shared" si="14"/>
        <v>18000</v>
      </c>
      <c r="X78" s="222"/>
    </row>
    <row r="79" spans="1:24" ht="15">
      <c r="A79" s="217"/>
      <c r="B79" s="220"/>
      <c r="C79" s="224"/>
      <c r="D79" s="227"/>
      <c r="E79" s="33" t="s">
        <v>50</v>
      </c>
      <c r="F79" s="111"/>
      <c r="G79" s="111"/>
      <c r="H79" s="111"/>
      <c r="I79" s="112"/>
      <c r="J79" s="112"/>
      <c r="K79" s="112"/>
      <c r="L79" s="113"/>
      <c r="M79" s="113"/>
      <c r="N79" s="113">
        <v>6000</v>
      </c>
      <c r="O79" s="78">
        <f t="shared" si="12"/>
        <v>6000</v>
      </c>
      <c r="P79" s="113">
        <v>6000</v>
      </c>
      <c r="Q79" s="113">
        <v>6000</v>
      </c>
      <c r="R79" s="113"/>
      <c r="S79" s="113"/>
      <c r="T79" s="113"/>
      <c r="U79" s="14"/>
      <c r="V79" s="75">
        <f t="shared" si="13"/>
        <v>12000</v>
      </c>
      <c r="W79" s="72">
        <f t="shared" si="14"/>
        <v>18000</v>
      </c>
      <c r="X79" s="222"/>
    </row>
    <row r="80" spans="1:24" ht="15">
      <c r="A80" s="217"/>
      <c r="B80" s="220"/>
      <c r="C80" s="224"/>
      <c r="D80" s="227"/>
      <c r="E80" s="33" t="s">
        <v>51</v>
      </c>
      <c r="F80" s="111"/>
      <c r="G80" s="111"/>
      <c r="H80" s="111"/>
      <c r="I80" s="112"/>
      <c r="J80" s="112"/>
      <c r="K80" s="112"/>
      <c r="L80" s="113"/>
      <c r="M80" s="113"/>
      <c r="N80" s="113">
        <v>6000</v>
      </c>
      <c r="O80" s="78">
        <f t="shared" si="12"/>
        <v>6000</v>
      </c>
      <c r="P80" s="113">
        <v>6000</v>
      </c>
      <c r="Q80" s="113">
        <v>6000</v>
      </c>
      <c r="R80" s="113"/>
      <c r="S80" s="113"/>
      <c r="T80" s="113"/>
      <c r="U80" s="14"/>
      <c r="V80" s="75">
        <f t="shared" si="13"/>
        <v>12000</v>
      </c>
      <c r="W80" s="72">
        <f t="shared" si="14"/>
        <v>18000</v>
      </c>
      <c r="X80" s="222"/>
    </row>
    <row r="81" spans="1:24" ht="15">
      <c r="A81" s="217"/>
      <c r="B81" s="220"/>
      <c r="C81" s="224"/>
      <c r="D81" s="227"/>
      <c r="E81" s="33" t="s">
        <v>42</v>
      </c>
      <c r="F81" s="111"/>
      <c r="G81" s="111"/>
      <c r="H81" s="111"/>
      <c r="I81" s="112"/>
      <c r="J81" s="112"/>
      <c r="K81" s="112"/>
      <c r="L81" s="113"/>
      <c r="M81" s="113">
        <v>2000</v>
      </c>
      <c r="N81" s="113">
        <v>6000</v>
      </c>
      <c r="O81" s="78">
        <f t="shared" si="12"/>
        <v>8000</v>
      </c>
      <c r="P81" s="113">
        <v>6000</v>
      </c>
      <c r="Q81" s="113">
        <v>6000</v>
      </c>
      <c r="R81" s="113"/>
      <c r="S81" s="113"/>
      <c r="T81" s="113"/>
      <c r="U81" s="14"/>
      <c r="V81" s="75">
        <f t="shared" si="13"/>
        <v>12000</v>
      </c>
      <c r="W81" s="72">
        <f t="shared" si="14"/>
        <v>20000</v>
      </c>
      <c r="X81" s="222"/>
    </row>
    <row r="82" spans="1:24" ht="15">
      <c r="A82" s="217"/>
      <c r="B82" s="220"/>
      <c r="C82" s="224"/>
      <c r="D82" s="227"/>
      <c r="E82" s="33" t="s">
        <v>52</v>
      </c>
      <c r="F82" s="111"/>
      <c r="G82" s="111"/>
      <c r="H82" s="111"/>
      <c r="I82" s="112"/>
      <c r="J82" s="112"/>
      <c r="K82" s="112"/>
      <c r="L82" s="113"/>
      <c r="M82" s="113">
        <v>2000</v>
      </c>
      <c r="N82" s="113">
        <v>6000</v>
      </c>
      <c r="O82" s="78">
        <f t="shared" si="12"/>
        <v>8000</v>
      </c>
      <c r="P82" s="113">
        <v>6000</v>
      </c>
      <c r="Q82" s="113">
        <v>6000</v>
      </c>
      <c r="R82" s="113"/>
      <c r="S82" s="113"/>
      <c r="T82" s="113"/>
      <c r="U82" s="14"/>
      <c r="V82" s="75">
        <f t="shared" si="13"/>
        <v>12000</v>
      </c>
      <c r="W82" s="72">
        <f t="shared" si="14"/>
        <v>20000</v>
      </c>
      <c r="X82" s="222"/>
    </row>
    <row r="83" spans="1:24" ht="15">
      <c r="A83" s="217"/>
      <c r="B83" s="220"/>
      <c r="C83" s="224"/>
      <c r="D83" s="227"/>
      <c r="E83" s="33" t="s">
        <v>43</v>
      </c>
      <c r="F83" s="111"/>
      <c r="G83" s="111"/>
      <c r="H83" s="111"/>
      <c r="I83" s="112"/>
      <c r="J83" s="112"/>
      <c r="K83" s="112"/>
      <c r="L83" s="113"/>
      <c r="M83" s="113">
        <v>2000</v>
      </c>
      <c r="N83" s="113">
        <v>6000</v>
      </c>
      <c r="O83" s="78">
        <f t="shared" si="12"/>
        <v>8000</v>
      </c>
      <c r="P83" s="113">
        <v>6000</v>
      </c>
      <c r="Q83" s="113">
        <v>8000</v>
      </c>
      <c r="R83" s="113"/>
      <c r="S83" s="113"/>
      <c r="T83" s="113"/>
      <c r="U83" s="14"/>
      <c r="V83" s="75">
        <f t="shared" si="13"/>
        <v>14000</v>
      </c>
      <c r="W83" s="72">
        <f t="shared" si="14"/>
        <v>22000</v>
      </c>
      <c r="X83" s="222"/>
    </row>
    <row r="84" spans="1:24" ht="15">
      <c r="A84" s="218"/>
      <c r="B84" s="221"/>
      <c r="C84" s="225"/>
      <c r="D84" s="228"/>
      <c r="E84" s="33" t="s">
        <v>53</v>
      </c>
      <c r="F84" s="111"/>
      <c r="G84" s="111"/>
      <c r="H84" s="111"/>
      <c r="I84" s="112"/>
      <c r="J84" s="112"/>
      <c r="K84" s="112"/>
      <c r="L84" s="113"/>
      <c r="M84" s="113">
        <v>2000</v>
      </c>
      <c r="N84" s="113">
        <v>6000</v>
      </c>
      <c r="O84" s="78">
        <f t="shared" si="12"/>
        <v>8000</v>
      </c>
      <c r="P84" s="113">
        <v>6000</v>
      </c>
      <c r="Q84" s="113"/>
      <c r="R84" s="113"/>
      <c r="S84" s="113"/>
      <c r="T84" s="113"/>
      <c r="U84" s="14"/>
      <c r="V84" s="75">
        <f t="shared" si="13"/>
        <v>6000</v>
      </c>
      <c r="W84" s="72">
        <f t="shared" si="14"/>
        <v>14000</v>
      </c>
      <c r="X84" s="222"/>
    </row>
    <row r="85" spans="1:24" ht="15">
      <c r="A85" s="214" t="s">
        <v>0</v>
      </c>
      <c r="B85" s="215"/>
      <c r="C85" s="28"/>
      <c r="D85" s="50">
        <f>SUM(D73)</f>
        <v>220000</v>
      </c>
      <c r="E85" s="1"/>
      <c r="F85" s="111"/>
      <c r="G85" s="111"/>
      <c r="H85" s="111"/>
      <c r="I85" s="112"/>
      <c r="J85" s="112"/>
      <c r="K85" s="112"/>
      <c r="L85" s="113"/>
      <c r="M85" s="115">
        <f>SUM(M81:M84)</f>
        <v>8000</v>
      </c>
      <c r="N85" s="115">
        <f>SUM(N73:N84)</f>
        <v>72000</v>
      </c>
      <c r="O85" s="78">
        <f t="shared" si="12"/>
        <v>80000</v>
      </c>
      <c r="P85" s="115">
        <f>SUM(P73:P84)</f>
        <v>72000</v>
      </c>
      <c r="Q85" s="115">
        <f>SUM(Q73:Q84)</f>
        <v>68000</v>
      </c>
      <c r="R85" s="113"/>
      <c r="S85" s="113"/>
      <c r="T85" s="113"/>
      <c r="U85" s="14"/>
      <c r="V85" s="75">
        <f t="shared" si="13"/>
        <v>140000</v>
      </c>
      <c r="W85" s="72">
        <f t="shared" si="14"/>
        <v>220000</v>
      </c>
      <c r="X85" s="2"/>
    </row>
    <row r="86" spans="1:24" ht="20.25" customHeight="1">
      <c r="A86" s="216" t="s">
        <v>84</v>
      </c>
      <c r="B86" s="219" t="s">
        <v>85</v>
      </c>
      <c r="C86" s="223" t="s">
        <v>86</v>
      </c>
      <c r="D86" s="226">
        <v>200000</v>
      </c>
      <c r="E86" s="33" t="s">
        <v>47</v>
      </c>
      <c r="F86" s="111"/>
      <c r="G86" s="111"/>
      <c r="H86" s="111"/>
      <c r="I86" s="6"/>
      <c r="J86" s="112"/>
      <c r="K86" s="112"/>
      <c r="L86" s="113"/>
      <c r="M86" s="113"/>
      <c r="N86" s="113"/>
      <c r="O86" s="78">
        <f t="shared" si="12"/>
        <v>0</v>
      </c>
      <c r="P86" s="113">
        <v>6000</v>
      </c>
      <c r="Q86" s="113">
        <v>10500</v>
      </c>
      <c r="R86" s="113"/>
      <c r="S86" s="113"/>
      <c r="T86" s="113"/>
      <c r="U86" s="14"/>
      <c r="V86" s="75">
        <f t="shared" si="13"/>
        <v>16500</v>
      </c>
      <c r="W86" s="72">
        <f t="shared" si="14"/>
        <v>16500</v>
      </c>
      <c r="X86" s="222" t="s">
        <v>87</v>
      </c>
    </row>
    <row r="87" spans="1:24" ht="15">
      <c r="A87" s="217"/>
      <c r="B87" s="220"/>
      <c r="C87" s="224"/>
      <c r="D87" s="227"/>
      <c r="E87" s="33" t="s">
        <v>70</v>
      </c>
      <c r="F87" s="111"/>
      <c r="G87" s="111"/>
      <c r="H87" s="111"/>
      <c r="I87" s="6"/>
      <c r="J87" s="112"/>
      <c r="K87" s="112"/>
      <c r="L87" s="113"/>
      <c r="M87" s="113"/>
      <c r="N87" s="113"/>
      <c r="O87" s="78">
        <f t="shared" si="12"/>
        <v>0</v>
      </c>
      <c r="P87" s="113">
        <v>6000</v>
      </c>
      <c r="Q87" s="113">
        <v>10500</v>
      </c>
      <c r="R87" s="113"/>
      <c r="S87" s="113"/>
      <c r="T87" s="113"/>
      <c r="U87" s="14"/>
      <c r="V87" s="75">
        <f t="shared" si="13"/>
        <v>16500</v>
      </c>
      <c r="W87" s="72">
        <f t="shared" si="14"/>
        <v>16500</v>
      </c>
      <c r="X87" s="222"/>
    </row>
    <row r="88" spans="1:24" ht="15">
      <c r="A88" s="217"/>
      <c r="B88" s="220"/>
      <c r="C88" s="224"/>
      <c r="D88" s="227"/>
      <c r="E88" s="33" t="s">
        <v>39</v>
      </c>
      <c r="F88" s="111"/>
      <c r="G88" s="111"/>
      <c r="H88" s="111"/>
      <c r="I88" s="6"/>
      <c r="J88" s="112"/>
      <c r="K88" s="112"/>
      <c r="L88" s="113"/>
      <c r="M88" s="113"/>
      <c r="N88" s="113"/>
      <c r="O88" s="78">
        <f t="shared" si="12"/>
        <v>0</v>
      </c>
      <c r="P88" s="113">
        <v>6000</v>
      </c>
      <c r="Q88" s="113">
        <v>10500</v>
      </c>
      <c r="R88" s="113"/>
      <c r="S88" s="113"/>
      <c r="T88" s="113"/>
      <c r="U88" s="14"/>
      <c r="V88" s="75">
        <f t="shared" si="13"/>
        <v>16500</v>
      </c>
      <c r="W88" s="72">
        <f t="shared" si="14"/>
        <v>16500</v>
      </c>
      <c r="X88" s="222"/>
    </row>
    <row r="89" spans="1:24" ht="15">
      <c r="A89" s="217"/>
      <c r="B89" s="220"/>
      <c r="C89" s="224"/>
      <c r="D89" s="227"/>
      <c r="E89" s="33" t="s">
        <v>49</v>
      </c>
      <c r="F89" s="111"/>
      <c r="G89" s="111"/>
      <c r="H89" s="111"/>
      <c r="I89" s="6"/>
      <c r="J89" s="112"/>
      <c r="K89" s="112"/>
      <c r="L89" s="113"/>
      <c r="M89" s="113"/>
      <c r="N89" s="113"/>
      <c r="O89" s="78">
        <f t="shared" si="12"/>
        <v>0</v>
      </c>
      <c r="P89" s="113">
        <v>6000</v>
      </c>
      <c r="Q89" s="113">
        <v>10500</v>
      </c>
      <c r="R89" s="113"/>
      <c r="S89" s="113"/>
      <c r="T89" s="113"/>
      <c r="U89" s="14"/>
      <c r="V89" s="75">
        <f t="shared" si="13"/>
        <v>16500</v>
      </c>
      <c r="W89" s="72">
        <f t="shared" si="14"/>
        <v>16500</v>
      </c>
      <c r="X89" s="222"/>
    </row>
    <row r="90" spans="1:24" ht="15">
      <c r="A90" s="217"/>
      <c r="B90" s="220"/>
      <c r="C90" s="224"/>
      <c r="D90" s="227"/>
      <c r="E90" s="33" t="s">
        <v>41</v>
      </c>
      <c r="F90" s="111"/>
      <c r="G90" s="111"/>
      <c r="H90" s="111"/>
      <c r="I90" s="6"/>
      <c r="J90" s="112"/>
      <c r="K90" s="112"/>
      <c r="L90" s="113"/>
      <c r="M90" s="113"/>
      <c r="N90" s="113"/>
      <c r="O90" s="78">
        <f t="shared" si="12"/>
        <v>0</v>
      </c>
      <c r="P90" s="113">
        <v>6000</v>
      </c>
      <c r="Q90" s="113">
        <v>10500</v>
      </c>
      <c r="R90" s="113"/>
      <c r="S90" s="113"/>
      <c r="T90" s="113"/>
      <c r="U90" s="14"/>
      <c r="V90" s="75">
        <f t="shared" si="13"/>
        <v>16500</v>
      </c>
      <c r="W90" s="72">
        <f t="shared" si="14"/>
        <v>16500</v>
      </c>
      <c r="X90" s="222"/>
    </row>
    <row r="91" spans="1:24" ht="15">
      <c r="A91" s="217"/>
      <c r="B91" s="220"/>
      <c r="C91" s="224"/>
      <c r="D91" s="227"/>
      <c r="E91" s="33" t="s">
        <v>40</v>
      </c>
      <c r="F91" s="111"/>
      <c r="G91" s="111"/>
      <c r="H91" s="111"/>
      <c r="I91" s="6"/>
      <c r="J91" s="112"/>
      <c r="K91" s="112"/>
      <c r="L91" s="113"/>
      <c r="M91" s="113"/>
      <c r="N91" s="113"/>
      <c r="O91" s="78">
        <f t="shared" si="12"/>
        <v>0</v>
      </c>
      <c r="P91" s="113">
        <v>6000</v>
      </c>
      <c r="Q91" s="113">
        <v>10500</v>
      </c>
      <c r="R91" s="113"/>
      <c r="S91" s="113"/>
      <c r="T91" s="113"/>
      <c r="U91" s="14"/>
      <c r="V91" s="75">
        <f t="shared" si="13"/>
        <v>16500</v>
      </c>
      <c r="W91" s="72">
        <f t="shared" si="14"/>
        <v>16500</v>
      </c>
      <c r="X91" s="222"/>
    </row>
    <row r="92" spans="1:24" ht="15">
      <c r="A92" s="217"/>
      <c r="B92" s="220"/>
      <c r="C92" s="224"/>
      <c r="D92" s="227"/>
      <c r="E92" s="33" t="s">
        <v>50</v>
      </c>
      <c r="F92" s="111"/>
      <c r="G92" s="111"/>
      <c r="H92" s="111"/>
      <c r="I92" s="6"/>
      <c r="J92" s="112"/>
      <c r="K92" s="112"/>
      <c r="L92" s="113"/>
      <c r="M92" s="113"/>
      <c r="N92" s="113"/>
      <c r="O92" s="78">
        <f t="shared" si="12"/>
        <v>0</v>
      </c>
      <c r="P92" s="113">
        <v>6000</v>
      </c>
      <c r="Q92" s="113">
        <v>10500</v>
      </c>
      <c r="R92" s="113"/>
      <c r="S92" s="113"/>
      <c r="T92" s="113"/>
      <c r="U92" s="14"/>
      <c r="V92" s="75">
        <f t="shared" si="13"/>
        <v>16500</v>
      </c>
      <c r="W92" s="72">
        <f t="shared" si="14"/>
        <v>16500</v>
      </c>
      <c r="X92" s="222"/>
    </row>
    <row r="93" spans="1:24" ht="15">
      <c r="A93" s="217"/>
      <c r="B93" s="220"/>
      <c r="C93" s="224"/>
      <c r="D93" s="227"/>
      <c r="E93" s="33" t="s">
        <v>51</v>
      </c>
      <c r="F93" s="111"/>
      <c r="G93" s="111"/>
      <c r="H93" s="111"/>
      <c r="I93" s="6"/>
      <c r="J93" s="112"/>
      <c r="K93" s="112"/>
      <c r="L93" s="113"/>
      <c r="M93" s="113"/>
      <c r="N93" s="113"/>
      <c r="O93" s="78">
        <f t="shared" si="12"/>
        <v>0</v>
      </c>
      <c r="P93" s="113">
        <v>6000</v>
      </c>
      <c r="Q93" s="113">
        <v>10500</v>
      </c>
      <c r="R93" s="113"/>
      <c r="S93" s="113"/>
      <c r="T93" s="113"/>
      <c r="U93" s="14"/>
      <c r="V93" s="75">
        <f t="shared" si="13"/>
        <v>16500</v>
      </c>
      <c r="W93" s="72">
        <f t="shared" si="14"/>
        <v>16500</v>
      </c>
      <c r="X93" s="222"/>
    </row>
    <row r="94" spans="1:24" ht="15">
      <c r="A94" s="217"/>
      <c r="B94" s="220"/>
      <c r="C94" s="224"/>
      <c r="D94" s="227"/>
      <c r="E94" s="33" t="s">
        <v>42</v>
      </c>
      <c r="F94" s="111"/>
      <c r="G94" s="111"/>
      <c r="H94" s="111"/>
      <c r="I94" s="6"/>
      <c r="J94" s="112"/>
      <c r="K94" s="112"/>
      <c r="L94" s="113"/>
      <c r="M94" s="113"/>
      <c r="N94" s="113"/>
      <c r="O94" s="78">
        <f t="shared" si="12"/>
        <v>0</v>
      </c>
      <c r="P94" s="113">
        <v>6000</v>
      </c>
      <c r="Q94" s="113">
        <v>10500</v>
      </c>
      <c r="R94" s="113"/>
      <c r="S94" s="113"/>
      <c r="T94" s="113"/>
      <c r="U94" s="14"/>
      <c r="V94" s="75">
        <f t="shared" si="13"/>
        <v>16500</v>
      </c>
      <c r="W94" s="72">
        <f t="shared" si="14"/>
        <v>16500</v>
      </c>
      <c r="X94" s="222"/>
    </row>
    <row r="95" spans="1:24" ht="15">
      <c r="A95" s="217"/>
      <c r="B95" s="220"/>
      <c r="C95" s="224"/>
      <c r="D95" s="227"/>
      <c r="E95" s="33" t="s">
        <v>52</v>
      </c>
      <c r="F95" s="111"/>
      <c r="G95" s="111"/>
      <c r="H95" s="111"/>
      <c r="I95" s="6"/>
      <c r="J95" s="112"/>
      <c r="K95" s="112"/>
      <c r="L95" s="113"/>
      <c r="M95" s="113"/>
      <c r="N95" s="113"/>
      <c r="O95" s="78">
        <f t="shared" si="12"/>
        <v>0</v>
      </c>
      <c r="P95" s="113">
        <v>6000</v>
      </c>
      <c r="Q95" s="113">
        <v>10500</v>
      </c>
      <c r="R95" s="113"/>
      <c r="S95" s="113"/>
      <c r="T95" s="113"/>
      <c r="U95" s="14"/>
      <c r="V95" s="75">
        <f t="shared" si="13"/>
        <v>16500</v>
      </c>
      <c r="W95" s="72">
        <f t="shared" si="14"/>
        <v>16500</v>
      </c>
      <c r="X95" s="222"/>
    </row>
    <row r="96" spans="1:24" ht="15">
      <c r="A96" s="217"/>
      <c r="B96" s="220"/>
      <c r="C96" s="224"/>
      <c r="D96" s="227"/>
      <c r="E96" s="33" t="s">
        <v>43</v>
      </c>
      <c r="F96" s="111"/>
      <c r="G96" s="111"/>
      <c r="H96" s="111"/>
      <c r="I96" s="6"/>
      <c r="J96" s="112"/>
      <c r="K96" s="112"/>
      <c r="L96" s="113"/>
      <c r="M96" s="113"/>
      <c r="N96" s="113"/>
      <c r="O96" s="78">
        <f t="shared" si="12"/>
        <v>0</v>
      </c>
      <c r="P96" s="113">
        <v>6000</v>
      </c>
      <c r="Q96" s="113">
        <v>10500</v>
      </c>
      <c r="R96" s="113"/>
      <c r="S96" s="113"/>
      <c r="T96" s="113"/>
      <c r="U96" s="14"/>
      <c r="V96" s="75">
        <f t="shared" si="13"/>
        <v>16500</v>
      </c>
      <c r="W96" s="72">
        <f t="shared" si="14"/>
        <v>16500</v>
      </c>
      <c r="X96" s="222"/>
    </row>
    <row r="97" spans="1:24" ht="15">
      <c r="A97" s="218"/>
      <c r="B97" s="221"/>
      <c r="C97" s="225"/>
      <c r="D97" s="228"/>
      <c r="E97" s="33" t="s">
        <v>53</v>
      </c>
      <c r="F97" s="111"/>
      <c r="G97" s="111"/>
      <c r="H97" s="111"/>
      <c r="I97" s="6"/>
      <c r="J97" s="112"/>
      <c r="K97" s="112"/>
      <c r="L97" s="113"/>
      <c r="M97" s="113"/>
      <c r="N97" s="113"/>
      <c r="O97" s="78">
        <f t="shared" si="12"/>
        <v>0</v>
      </c>
      <c r="P97" s="113">
        <v>6000</v>
      </c>
      <c r="Q97" s="113">
        <v>12500</v>
      </c>
      <c r="R97" s="113"/>
      <c r="S97" s="113"/>
      <c r="T97" s="113"/>
      <c r="U97" s="14"/>
      <c r="V97" s="75">
        <f t="shared" si="13"/>
        <v>18500</v>
      </c>
      <c r="W97" s="72">
        <f t="shared" si="14"/>
        <v>18500</v>
      </c>
      <c r="X97" s="222"/>
    </row>
    <row r="98" spans="1:24" ht="15">
      <c r="A98" s="214" t="s">
        <v>0</v>
      </c>
      <c r="B98" s="215"/>
      <c r="C98" s="28"/>
      <c r="D98" s="51">
        <f>SUM(D86)</f>
        <v>200000</v>
      </c>
      <c r="E98" s="1"/>
      <c r="F98" s="111"/>
      <c r="G98" s="111"/>
      <c r="H98" s="111"/>
      <c r="I98" s="6"/>
      <c r="J98" s="112"/>
      <c r="K98" s="112"/>
      <c r="L98" s="113"/>
      <c r="M98" s="113"/>
      <c r="N98" s="113"/>
      <c r="O98" s="122">
        <f t="shared" si="12"/>
        <v>0</v>
      </c>
      <c r="P98" s="115">
        <f>SUM(P86:P97)</f>
        <v>72000</v>
      </c>
      <c r="Q98" s="115">
        <f>SUM(Q86:Q97)</f>
        <v>128000</v>
      </c>
      <c r="R98" s="113"/>
      <c r="S98" s="113"/>
      <c r="T98" s="113"/>
      <c r="U98" s="14"/>
      <c r="V98" s="75">
        <f t="shared" si="13"/>
        <v>200000</v>
      </c>
      <c r="W98" s="72">
        <f t="shared" si="14"/>
        <v>200000</v>
      </c>
      <c r="X98" s="2"/>
    </row>
    <row r="99" spans="6:23" ht="15" customHeight="1"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W99" s="77"/>
    </row>
  </sheetData>
  <sheetProtection/>
  <mergeCells count="76">
    <mergeCell ref="A1:W1"/>
    <mergeCell ref="A2:A3"/>
    <mergeCell ref="B2:B3"/>
    <mergeCell ref="C2:D2"/>
    <mergeCell ref="F2:W2"/>
    <mergeCell ref="A8:B8"/>
    <mergeCell ref="A9:A10"/>
    <mergeCell ref="B9:B10"/>
    <mergeCell ref="C9:C10"/>
    <mergeCell ref="X2:X3"/>
    <mergeCell ref="A6:A7"/>
    <mergeCell ref="B6:B7"/>
    <mergeCell ref="X6:X7"/>
    <mergeCell ref="A14:B14"/>
    <mergeCell ref="A15:A18"/>
    <mergeCell ref="B15:B18"/>
    <mergeCell ref="C15:C16"/>
    <mergeCell ref="D9:D10"/>
    <mergeCell ref="X9:X10"/>
    <mergeCell ref="A11:B11"/>
    <mergeCell ref="A12:A13"/>
    <mergeCell ref="B12:B13"/>
    <mergeCell ref="X12:X13"/>
    <mergeCell ref="A19:B19"/>
    <mergeCell ref="A20:A23"/>
    <mergeCell ref="B20:B23"/>
    <mergeCell ref="C20:C23"/>
    <mergeCell ref="D15:D16"/>
    <mergeCell ref="X15:X18"/>
    <mergeCell ref="C17:C18"/>
    <mergeCell ref="D17:D18"/>
    <mergeCell ref="D20:D23"/>
    <mergeCell ref="X20:X23"/>
    <mergeCell ref="A24:B24"/>
    <mergeCell ref="A27:A32"/>
    <mergeCell ref="B27:B32"/>
    <mergeCell ref="C27:C28"/>
    <mergeCell ref="D27:D28"/>
    <mergeCell ref="X27:X32"/>
    <mergeCell ref="C29:C32"/>
    <mergeCell ref="D29:D32"/>
    <mergeCell ref="D47:D58"/>
    <mergeCell ref="X47:X58"/>
    <mergeCell ref="A33:B33"/>
    <mergeCell ref="A34:A45"/>
    <mergeCell ref="B34:B45"/>
    <mergeCell ref="C34:C45"/>
    <mergeCell ref="A59:B59"/>
    <mergeCell ref="A60:A71"/>
    <mergeCell ref="B60:B71"/>
    <mergeCell ref="C60:C63"/>
    <mergeCell ref="D34:D45"/>
    <mergeCell ref="X34:X45"/>
    <mergeCell ref="A46:B46"/>
    <mergeCell ref="A47:A58"/>
    <mergeCell ref="B47:B58"/>
    <mergeCell ref="C47:C58"/>
    <mergeCell ref="X73:X84"/>
    <mergeCell ref="C86:C97"/>
    <mergeCell ref="D86:D97"/>
    <mergeCell ref="D60:D63"/>
    <mergeCell ref="X60:X71"/>
    <mergeCell ref="C64:C67"/>
    <mergeCell ref="D64:D67"/>
    <mergeCell ref="C68:C71"/>
    <mergeCell ref="D68:D71"/>
    <mergeCell ref="A98:B98"/>
    <mergeCell ref="A85:B85"/>
    <mergeCell ref="A86:A97"/>
    <mergeCell ref="B86:B97"/>
    <mergeCell ref="X86:X97"/>
    <mergeCell ref="A72:B72"/>
    <mergeCell ref="A73:A84"/>
    <mergeCell ref="B73:B84"/>
    <mergeCell ref="C73:C84"/>
    <mergeCell ref="D73:D84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5"/>
  <sheetViews>
    <sheetView zoomScalePageLayoutView="0" workbookViewId="0" topLeftCell="A1">
      <selection activeCell="C2" sqref="C2:D2"/>
    </sheetView>
  </sheetViews>
  <sheetFormatPr defaultColWidth="8.796875" defaultRowHeight="14.25"/>
  <cols>
    <col min="1" max="1" width="7.69921875" style="0" customWidth="1"/>
    <col min="2" max="2" width="13.59765625" style="0" customWidth="1"/>
    <col min="3" max="3" width="9.69921875" style="0" customWidth="1"/>
    <col min="4" max="4" width="11.3984375" style="0" customWidth="1"/>
    <col min="5" max="5" width="8.5" style="0" customWidth="1"/>
    <col min="6" max="6" width="6.8984375" style="0" customWidth="1"/>
    <col min="7" max="7" width="6.69921875" style="0" customWidth="1"/>
    <col min="8" max="8" width="6.8984375" style="0" customWidth="1"/>
    <col min="9" max="9" width="7.5" style="0" customWidth="1"/>
    <col min="10" max="10" width="7.59765625" style="0" customWidth="1"/>
    <col min="11" max="11" width="7.3984375" style="0" customWidth="1"/>
    <col min="12" max="12" width="8.59765625" style="0" customWidth="1"/>
    <col min="13" max="13" width="7.8984375" style="0" customWidth="1"/>
    <col min="14" max="15" width="8.8984375" style="0" customWidth="1"/>
    <col min="16" max="16" width="8.19921875" style="0" customWidth="1"/>
    <col min="17" max="17" width="7.3984375" style="0" customWidth="1"/>
    <col min="18" max="18" width="7.5" style="0" customWidth="1"/>
    <col min="19" max="19" width="7.59765625" style="0" customWidth="1"/>
    <col min="20" max="20" width="6.3984375" style="0" customWidth="1"/>
    <col min="21" max="25" width="6.8984375" style="0" customWidth="1"/>
    <col min="26" max="26" width="9.19921875" style="0" customWidth="1"/>
    <col min="27" max="27" width="9.5" style="0" customWidth="1"/>
    <col min="28" max="28" width="7" style="0" customWidth="1"/>
  </cols>
  <sheetData>
    <row r="1" spans="1:27" ht="17.25" customHeight="1" thickBot="1">
      <c r="A1" s="285" t="s">
        <v>78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28" ht="18.75" customHeight="1" thickBot="1">
      <c r="A2" s="286" t="s">
        <v>74</v>
      </c>
      <c r="B2" s="288" t="s">
        <v>75</v>
      </c>
      <c r="C2" s="290" t="s">
        <v>6</v>
      </c>
      <c r="D2" s="291"/>
      <c r="E2" s="15"/>
      <c r="F2" s="292" t="s">
        <v>79</v>
      </c>
      <c r="G2" s="293"/>
      <c r="H2" s="293"/>
      <c r="I2" s="293"/>
      <c r="J2" s="293"/>
      <c r="K2" s="293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3"/>
      <c r="AB2" s="279" t="s">
        <v>36</v>
      </c>
    </row>
    <row r="3" spans="1:28" ht="51" customHeight="1" thickBot="1">
      <c r="A3" s="287"/>
      <c r="B3" s="289"/>
      <c r="C3" s="31" t="s">
        <v>15</v>
      </c>
      <c r="D3" s="22" t="s">
        <v>8</v>
      </c>
      <c r="E3" s="73" t="s">
        <v>16</v>
      </c>
      <c r="F3" s="10">
        <v>2000</v>
      </c>
      <c r="G3" s="10">
        <v>2001</v>
      </c>
      <c r="H3" s="10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67" t="s">
        <v>88</v>
      </c>
      <c r="P3" s="10">
        <v>2009</v>
      </c>
      <c r="Q3" s="10">
        <v>2010</v>
      </c>
      <c r="R3" s="10">
        <v>2011</v>
      </c>
      <c r="S3" s="10">
        <v>2012</v>
      </c>
      <c r="T3" s="10">
        <v>2013</v>
      </c>
      <c r="U3" s="10">
        <v>2014</v>
      </c>
      <c r="V3" s="10">
        <v>2015</v>
      </c>
      <c r="W3" s="10">
        <v>2016</v>
      </c>
      <c r="X3" s="10">
        <v>2017</v>
      </c>
      <c r="Y3" s="10">
        <v>2018</v>
      </c>
      <c r="Z3" s="67" t="s">
        <v>90</v>
      </c>
      <c r="AA3" s="76" t="s">
        <v>89</v>
      </c>
      <c r="AB3" s="280"/>
    </row>
    <row r="4" spans="1:28" ht="30" customHeight="1">
      <c r="A4" s="74" t="s">
        <v>5</v>
      </c>
      <c r="B4" s="54" t="s">
        <v>77</v>
      </c>
      <c r="C4" s="57"/>
      <c r="D4" s="62">
        <f>D5+D26</f>
        <v>5064885</v>
      </c>
      <c r="E4" s="58"/>
      <c r="F4" s="78">
        <f>F5+F26</f>
        <v>70000</v>
      </c>
      <c r="G4" s="78">
        <f aca="true" t="shared" si="0" ref="G4:Q4">G5+G26</f>
        <v>81000</v>
      </c>
      <c r="H4" s="78">
        <f t="shared" si="0"/>
        <v>93500</v>
      </c>
      <c r="I4" s="78">
        <f t="shared" si="0"/>
        <v>145000</v>
      </c>
      <c r="J4" s="78">
        <f t="shared" si="0"/>
        <v>140000</v>
      </c>
      <c r="K4" s="78">
        <f t="shared" si="0"/>
        <v>260021</v>
      </c>
      <c r="L4" s="78">
        <f t="shared" si="0"/>
        <v>289996</v>
      </c>
      <c r="M4" s="78">
        <f t="shared" si="0"/>
        <v>599396</v>
      </c>
      <c r="N4" s="78">
        <f t="shared" si="0"/>
        <v>861196</v>
      </c>
      <c r="O4" s="78">
        <f>SUM(F4:N4)</f>
        <v>2540109</v>
      </c>
      <c r="P4" s="78">
        <f t="shared" si="0"/>
        <v>935696</v>
      </c>
      <c r="Q4" s="78">
        <f t="shared" si="0"/>
        <v>816596</v>
      </c>
      <c r="R4" s="78">
        <f>R5+R26</f>
        <v>498496</v>
      </c>
      <c r="S4" s="78">
        <f>S5+S26</f>
        <v>113996</v>
      </c>
      <c r="T4" s="78">
        <f>T5+T26</f>
        <v>79996</v>
      </c>
      <c r="U4" s="63">
        <f>U5+U26</f>
        <v>79996</v>
      </c>
      <c r="V4" s="63"/>
      <c r="W4" s="63"/>
      <c r="X4" s="63"/>
      <c r="Y4" s="63"/>
      <c r="Z4" s="75">
        <f>SUM(P4:U4)</f>
        <v>2524776</v>
      </c>
      <c r="AA4" s="72">
        <f aca="true" t="shared" si="1" ref="AA4:AA35">O4+Z4</f>
        <v>5064885</v>
      </c>
      <c r="AB4" s="68"/>
    </row>
    <row r="5" spans="1:28" ht="47.25" customHeight="1">
      <c r="A5" s="74" t="s">
        <v>80</v>
      </c>
      <c r="B5" s="5" t="s">
        <v>76</v>
      </c>
      <c r="C5" s="55"/>
      <c r="D5" s="59">
        <f>D8+D11+D14+D19+D24</f>
        <v>2174985</v>
      </c>
      <c r="E5" s="60">
        <f aca="true" t="shared" si="2" ref="E5:U5">E8+E11+E14+E19+E24</f>
        <v>0</v>
      </c>
      <c r="F5" s="60">
        <f t="shared" si="2"/>
        <v>70000</v>
      </c>
      <c r="G5" s="60">
        <f t="shared" si="2"/>
        <v>81000</v>
      </c>
      <c r="H5" s="60">
        <f t="shared" si="2"/>
        <v>93500</v>
      </c>
      <c r="I5" s="60">
        <f t="shared" si="2"/>
        <v>145000</v>
      </c>
      <c r="J5" s="60">
        <f t="shared" si="2"/>
        <v>140000</v>
      </c>
      <c r="K5" s="60">
        <f t="shared" si="2"/>
        <v>220021</v>
      </c>
      <c r="L5" s="60">
        <f t="shared" si="2"/>
        <v>219996</v>
      </c>
      <c r="M5" s="60">
        <f t="shared" si="2"/>
        <v>219996</v>
      </c>
      <c r="N5" s="60">
        <f t="shared" si="2"/>
        <v>219996</v>
      </c>
      <c r="O5" s="78">
        <f aca="true" t="shared" si="3" ref="O5:O68">SUM(F5:N5)</f>
        <v>1409509</v>
      </c>
      <c r="P5" s="60">
        <f t="shared" si="2"/>
        <v>222496</v>
      </c>
      <c r="Q5" s="60">
        <f t="shared" si="2"/>
        <v>154996</v>
      </c>
      <c r="R5" s="60">
        <f t="shared" si="2"/>
        <v>113996</v>
      </c>
      <c r="S5" s="60">
        <f t="shared" si="2"/>
        <v>113996</v>
      </c>
      <c r="T5" s="60">
        <f t="shared" si="2"/>
        <v>79996</v>
      </c>
      <c r="U5" s="64">
        <f t="shared" si="2"/>
        <v>79996</v>
      </c>
      <c r="V5" s="64"/>
      <c r="W5" s="64"/>
      <c r="X5" s="64"/>
      <c r="Y5" s="64"/>
      <c r="Z5" s="75">
        <f aca="true" t="shared" si="4" ref="Z5:Z68">SUM(P5:U5)</f>
        <v>765476</v>
      </c>
      <c r="AA5" s="72">
        <f t="shared" si="1"/>
        <v>2174985</v>
      </c>
      <c r="AB5" s="56"/>
    </row>
    <row r="6" spans="1:28" ht="32.25" customHeight="1">
      <c r="A6" s="281" t="s">
        <v>55</v>
      </c>
      <c r="B6" s="282" t="s">
        <v>10</v>
      </c>
      <c r="C6" s="25">
        <v>1998</v>
      </c>
      <c r="D6" s="43">
        <v>400000</v>
      </c>
      <c r="E6" s="16" t="s">
        <v>17</v>
      </c>
      <c r="F6" s="79">
        <v>35000</v>
      </c>
      <c r="G6" s="79">
        <v>35000</v>
      </c>
      <c r="H6" s="79">
        <v>35000</v>
      </c>
      <c r="I6" s="79">
        <v>35000</v>
      </c>
      <c r="J6" s="79">
        <v>35000</v>
      </c>
      <c r="K6" s="79">
        <v>35000</v>
      </c>
      <c r="L6" s="79">
        <v>35000</v>
      </c>
      <c r="M6" s="79">
        <v>35000</v>
      </c>
      <c r="N6" s="79">
        <v>35000</v>
      </c>
      <c r="O6" s="78">
        <f t="shared" si="3"/>
        <v>315000</v>
      </c>
      <c r="P6" s="80">
        <v>35000</v>
      </c>
      <c r="Q6" s="80"/>
      <c r="R6" s="79"/>
      <c r="S6" s="80"/>
      <c r="T6" s="80"/>
      <c r="U6" s="20"/>
      <c r="V6" s="20"/>
      <c r="W6" s="20"/>
      <c r="X6" s="20"/>
      <c r="Y6" s="20"/>
      <c r="Z6" s="75">
        <f t="shared" si="4"/>
        <v>35000</v>
      </c>
      <c r="AA6" s="72">
        <f t="shared" si="1"/>
        <v>350000</v>
      </c>
      <c r="AB6" s="284" t="s">
        <v>9</v>
      </c>
    </row>
    <row r="7" spans="1:28" ht="60" customHeight="1">
      <c r="A7" s="273"/>
      <c r="B7" s="283"/>
      <c r="C7" s="25">
        <v>1999</v>
      </c>
      <c r="D7" s="44">
        <v>300000</v>
      </c>
      <c r="E7" s="16" t="s">
        <v>18</v>
      </c>
      <c r="F7" s="81">
        <v>35000</v>
      </c>
      <c r="G7" s="82">
        <v>35000</v>
      </c>
      <c r="H7" s="82">
        <v>35000</v>
      </c>
      <c r="I7" s="82">
        <v>35000</v>
      </c>
      <c r="J7" s="82">
        <v>35000</v>
      </c>
      <c r="K7" s="82">
        <v>35000</v>
      </c>
      <c r="L7" s="82">
        <v>35000</v>
      </c>
      <c r="M7" s="82">
        <v>35000</v>
      </c>
      <c r="N7" s="82">
        <v>35000</v>
      </c>
      <c r="O7" s="78">
        <f t="shared" si="3"/>
        <v>315000</v>
      </c>
      <c r="P7" s="83">
        <v>35000</v>
      </c>
      <c r="Q7" s="83"/>
      <c r="R7" s="82"/>
      <c r="S7" s="83"/>
      <c r="T7" s="83"/>
      <c r="U7" s="19"/>
      <c r="V7" s="19"/>
      <c r="W7" s="19"/>
      <c r="X7" s="19"/>
      <c r="Y7" s="19"/>
      <c r="Z7" s="75">
        <f t="shared" si="4"/>
        <v>35000</v>
      </c>
      <c r="AA7" s="72">
        <f t="shared" si="1"/>
        <v>350000</v>
      </c>
      <c r="AB7" s="284"/>
    </row>
    <row r="8" spans="1:28" ht="15" customHeight="1">
      <c r="A8" s="295" t="s">
        <v>0</v>
      </c>
      <c r="B8" s="296"/>
      <c r="C8" s="24"/>
      <c r="D8" s="45">
        <f>SUM(D6:D7)</f>
        <v>700000</v>
      </c>
      <c r="E8" s="16"/>
      <c r="F8" s="84">
        <f aca="true" t="shared" si="5" ref="F8:P8">SUM(F6:F7)</f>
        <v>70000</v>
      </c>
      <c r="G8" s="84">
        <f t="shared" si="5"/>
        <v>70000</v>
      </c>
      <c r="H8" s="84">
        <f t="shared" si="5"/>
        <v>70000</v>
      </c>
      <c r="I8" s="84">
        <f t="shared" si="5"/>
        <v>70000</v>
      </c>
      <c r="J8" s="84">
        <f t="shared" si="5"/>
        <v>70000</v>
      </c>
      <c r="K8" s="84">
        <f t="shared" si="5"/>
        <v>70000</v>
      </c>
      <c r="L8" s="84">
        <f t="shared" si="5"/>
        <v>70000</v>
      </c>
      <c r="M8" s="84">
        <f t="shared" si="5"/>
        <v>70000</v>
      </c>
      <c r="N8" s="84">
        <f t="shared" si="5"/>
        <v>70000</v>
      </c>
      <c r="O8" s="78">
        <f t="shared" si="3"/>
        <v>630000</v>
      </c>
      <c r="P8" s="84">
        <f t="shared" si="5"/>
        <v>70000</v>
      </c>
      <c r="Q8" s="85"/>
      <c r="R8" s="85"/>
      <c r="S8" s="85"/>
      <c r="T8" s="86"/>
      <c r="U8" s="42"/>
      <c r="V8" s="42"/>
      <c r="W8" s="42"/>
      <c r="X8" s="42"/>
      <c r="Y8" s="42"/>
      <c r="Z8" s="75">
        <f t="shared" si="4"/>
        <v>70000</v>
      </c>
      <c r="AA8" s="72">
        <f t="shared" si="1"/>
        <v>700000</v>
      </c>
      <c r="AB8" s="65"/>
    </row>
    <row r="9" spans="1:28" ht="49.5" customHeight="1">
      <c r="A9" s="274" t="s">
        <v>56</v>
      </c>
      <c r="B9" s="276" t="s">
        <v>32</v>
      </c>
      <c r="C9" s="277">
        <v>2000</v>
      </c>
      <c r="D9" s="264">
        <v>330000</v>
      </c>
      <c r="E9" s="16" t="s">
        <v>19</v>
      </c>
      <c r="F9" s="81"/>
      <c r="G9" s="81">
        <v>5500</v>
      </c>
      <c r="H9" s="81">
        <v>5500</v>
      </c>
      <c r="I9" s="87">
        <v>18000</v>
      </c>
      <c r="J9" s="87">
        <v>18000</v>
      </c>
      <c r="K9" s="87">
        <v>18000</v>
      </c>
      <c r="L9" s="87">
        <v>18000</v>
      </c>
      <c r="M9" s="87">
        <v>18000</v>
      </c>
      <c r="N9" s="87">
        <v>18000</v>
      </c>
      <c r="O9" s="78">
        <f t="shared" si="3"/>
        <v>119000</v>
      </c>
      <c r="P9" s="87">
        <v>18000</v>
      </c>
      <c r="Q9" s="87">
        <v>20500</v>
      </c>
      <c r="R9" s="87"/>
      <c r="S9" s="87"/>
      <c r="T9" s="87"/>
      <c r="U9" s="69"/>
      <c r="V9" s="69"/>
      <c r="W9" s="69"/>
      <c r="X9" s="69"/>
      <c r="Y9" s="69"/>
      <c r="Z9" s="75">
        <f t="shared" si="4"/>
        <v>38500</v>
      </c>
      <c r="AA9" s="72">
        <f t="shared" si="1"/>
        <v>157500</v>
      </c>
      <c r="AB9" s="271" t="s">
        <v>29</v>
      </c>
    </row>
    <row r="10" spans="1:28" ht="45.75" customHeight="1">
      <c r="A10" s="275"/>
      <c r="B10" s="276"/>
      <c r="C10" s="278"/>
      <c r="D10" s="266"/>
      <c r="E10" s="33" t="s">
        <v>20</v>
      </c>
      <c r="F10" s="88"/>
      <c r="G10" s="89">
        <v>5500</v>
      </c>
      <c r="H10" s="88">
        <v>18000</v>
      </c>
      <c r="I10" s="87">
        <v>18000</v>
      </c>
      <c r="J10" s="87">
        <v>18000</v>
      </c>
      <c r="K10" s="87">
        <v>18000</v>
      </c>
      <c r="L10" s="87">
        <v>18000</v>
      </c>
      <c r="M10" s="87">
        <v>18000</v>
      </c>
      <c r="N10" s="87">
        <v>18000</v>
      </c>
      <c r="O10" s="78">
        <f t="shared" si="3"/>
        <v>131500</v>
      </c>
      <c r="P10" s="90">
        <v>20500</v>
      </c>
      <c r="Q10" s="90">
        <v>20500</v>
      </c>
      <c r="R10" s="91"/>
      <c r="S10" s="91"/>
      <c r="T10" s="91"/>
      <c r="U10" s="11"/>
      <c r="V10" s="11"/>
      <c r="W10" s="11"/>
      <c r="X10" s="11"/>
      <c r="Y10" s="11"/>
      <c r="Z10" s="75">
        <f t="shared" si="4"/>
        <v>41000</v>
      </c>
      <c r="AA10" s="72">
        <f t="shared" si="1"/>
        <v>172500</v>
      </c>
      <c r="AB10" s="271"/>
    </row>
    <row r="11" spans="1:28" ht="16.5" customHeight="1">
      <c r="A11" s="214" t="s">
        <v>0</v>
      </c>
      <c r="B11" s="215"/>
      <c r="C11" s="25"/>
      <c r="D11" s="46">
        <v>330000</v>
      </c>
      <c r="E11" s="5"/>
      <c r="F11" s="92"/>
      <c r="G11" s="93">
        <f aca="true" t="shared" si="6" ref="G11:Q11">SUM(G9:G10)</f>
        <v>11000</v>
      </c>
      <c r="H11" s="93">
        <f t="shared" si="6"/>
        <v>23500</v>
      </c>
      <c r="I11" s="93">
        <f t="shared" si="6"/>
        <v>36000</v>
      </c>
      <c r="J11" s="93">
        <f t="shared" si="6"/>
        <v>36000</v>
      </c>
      <c r="K11" s="93">
        <f t="shared" si="6"/>
        <v>36000</v>
      </c>
      <c r="L11" s="93">
        <f t="shared" si="6"/>
        <v>36000</v>
      </c>
      <c r="M11" s="93">
        <f t="shared" si="6"/>
        <v>36000</v>
      </c>
      <c r="N11" s="93">
        <f t="shared" si="6"/>
        <v>36000</v>
      </c>
      <c r="O11" s="78">
        <f t="shared" si="3"/>
        <v>250500</v>
      </c>
      <c r="P11" s="93">
        <f t="shared" si="6"/>
        <v>38500</v>
      </c>
      <c r="Q11" s="93">
        <f t="shared" si="6"/>
        <v>41000</v>
      </c>
      <c r="R11" s="94"/>
      <c r="S11" s="94"/>
      <c r="T11" s="95"/>
      <c r="U11" s="69"/>
      <c r="V11" s="69"/>
      <c r="W11" s="69"/>
      <c r="X11" s="69"/>
      <c r="Y11" s="69"/>
      <c r="Z11" s="75">
        <f t="shared" si="4"/>
        <v>79500</v>
      </c>
      <c r="AA11" s="72">
        <f t="shared" si="1"/>
        <v>330000</v>
      </c>
      <c r="AB11" s="38"/>
    </row>
    <row r="12" spans="1:28" ht="53.25" customHeight="1">
      <c r="A12" s="272" t="s">
        <v>57</v>
      </c>
      <c r="B12" s="219" t="s">
        <v>11</v>
      </c>
      <c r="C12" s="34" t="s">
        <v>12</v>
      </c>
      <c r="D12" s="47">
        <v>136500</v>
      </c>
      <c r="E12" s="16" t="s">
        <v>25</v>
      </c>
      <c r="F12" s="88"/>
      <c r="G12" s="88"/>
      <c r="H12" s="88"/>
      <c r="I12" s="96">
        <v>22000</v>
      </c>
      <c r="J12" s="96">
        <v>17000</v>
      </c>
      <c r="K12" s="96">
        <v>17000</v>
      </c>
      <c r="L12" s="96">
        <v>17000</v>
      </c>
      <c r="M12" s="96">
        <v>17000</v>
      </c>
      <c r="N12" s="96">
        <v>17000</v>
      </c>
      <c r="O12" s="78">
        <f t="shared" si="3"/>
        <v>107000</v>
      </c>
      <c r="P12" s="96">
        <v>17000</v>
      </c>
      <c r="Q12" s="96">
        <v>17000</v>
      </c>
      <c r="R12" s="96">
        <v>17000</v>
      </c>
      <c r="S12" s="96">
        <v>17000</v>
      </c>
      <c r="T12" s="90"/>
      <c r="U12" s="11"/>
      <c r="V12" s="11"/>
      <c r="W12" s="11"/>
      <c r="X12" s="11"/>
      <c r="Y12" s="11"/>
      <c r="Z12" s="75">
        <f t="shared" si="4"/>
        <v>68000</v>
      </c>
      <c r="AA12" s="72">
        <f t="shared" si="1"/>
        <v>175000</v>
      </c>
      <c r="AB12" s="271" t="s">
        <v>30</v>
      </c>
    </row>
    <row r="13" spans="1:28" ht="45.75" customHeight="1">
      <c r="A13" s="273"/>
      <c r="B13" s="221"/>
      <c r="C13" s="32" t="s">
        <v>13</v>
      </c>
      <c r="D13" s="47">
        <v>208500</v>
      </c>
      <c r="E13" s="33" t="s">
        <v>26</v>
      </c>
      <c r="F13" s="88"/>
      <c r="G13" s="88"/>
      <c r="H13" s="88"/>
      <c r="I13" s="96">
        <v>17000</v>
      </c>
      <c r="J13" s="96">
        <v>17000</v>
      </c>
      <c r="K13" s="96">
        <v>17000</v>
      </c>
      <c r="L13" s="96">
        <v>17000</v>
      </c>
      <c r="M13" s="96">
        <v>17000</v>
      </c>
      <c r="N13" s="96">
        <v>17000</v>
      </c>
      <c r="O13" s="78">
        <f t="shared" si="3"/>
        <v>102000</v>
      </c>
      <c r="P13" s="96">
        <v>17000</v>
      </c>
      <c r="Q13" s="96">
        <v>17000</v>
      </c>
      <c r="R13" s="96">
        <v>17000</v>
      </c>
      <c r="S13" s="96">
        <v>17000</v>
      </c>
      <c r="T13" s="90"/>
      <c r="U13" s="11"/>
      <c r="V13" s="11"/>
      <c r="W13" s="11"/>
      <c r="X13" s="11"/>
      <c r="Y13" s="11"/>
      <c r="Z13" s="75">
        <f t="shared" si="4"/>
        <v>68000</v>
      </c>
      <c r="AA13" s="72">
        <f t="shared" si="1"/>
        <v>170000</v>
      </c>
      <c r="AB13" s="271"/>
    </row>
    <row r="14" spans="1:28" ht="14.25" customHeight="1">
      <c r="A14" s="257" t="s">
        <v>0</v>
      </c>
      <c r="B14" s="258"/>
      <c r="C14" s="23"/>
      <c r="D14" s="48">
        <f>SUM(D12:D13)</f>
        <v>345000</v>
      </c>
      <c r="E14" s="9"/>
      <c r="F14" s="88"/>
      <c r="G14" s="88"/>
      <c r="H14" s="88"/>
      <c r="I14" s="97">
        <f aca="true" t="shared" si="7" ref="I14:S14">SUM(I12:I13)</f>
        <v>39000</v>
      </c>
      <c r="J14" s="97">
        <f t="shared" si="7"/>
        <v>34000</v>
      </c>
      <c r="K14" s="97">
        <f t="shared" si="7"/>
        <v>34000</v>
      </c>
      <c r="L14" s="97">
        <f t="shared" si="7"/>
        <v>34000</v>
      </c>
      <c r="M14" s="97">
        <f t="shared" si="7"/>
        <v>34000</v>
      </c>
      <c r="N14" s="97">
        <f t="shared" si="7"/>
        <v>34000</v>
      </c>
      <c r="O14" s="78">
        <f t="shared" si="3"/>
        <v>209000</v>
      </c>
      <c r="P14" s="97">
        <f t="shared" si="7"/>
        <v>34000</v>
      </c>
      <c r="Q14" s="97">
        <f t="shared" si="7"/>
        <v>34000</v>
      </c>
      <c r="R14" s="97">
        <f t="shared" si="7"/>
        <v>34000</v>
      </c>
      <c r="S14" s="97">
        <f t="shared" si="7"/>
        <v>34000</v>
      </c>
      <c r="T14" s="98"/>
      <c r="U14" s="13"/>
      <c r="V14" s="13"/>
      <c r="W14" s="13"/>
      <c r="X14" s="13"/>
      <c r="Y14" s="13"/>
      <c r="Z14" s="75">
        <f t="shared" si="4"/>
        <v>136000</v>
      </c>
      <c r="AA14" s="72">
        <f t="shared" si="1"/>
        <v>345000</v>
      </c>
      <c r="AB14" s="39"/>
    </row>
    <row r="15" spans="1:28" ht="33.75" customHeight="1">
      <c r="A15" s="267" t="s">
        <v>58</v>
      </c>
      <c r="B15" s="270" t="s">
        <v>14</v>
      </c>
      <c r="C15" s="259" t="s">
        <v>28</v>
      </c>
      <c r="D15" s="262">
        <v>281135</v>
      </c>
      <c r="E15" s="16" t="s">
        <v>21</v>
      </c>
      <c r="F15" s="88"/>
      <c r="G15" s="88"/>
      <c r="H15" s="88"/>
      <c r="I15" s="96"/>
      <c r="J15" s="96"/>
      <c r="K15" s="96">
        <v>15447</v>
      </c>
      <c r="L15" s="96">
        <v>15437</v>
      </c>
      <c r="M15" s="96">
        <v>15437</v>
      </c>
      <c r="N15" s="96">
        <v>15437</v>
      </c>
      <c r="O15" s="78">
        <f t="shared" si="3"/>
        <v>61758</v>
      </c>
      <c r="P15" s="96">
        <v>15437</v>
      </c>
      <c r="Q15" s="96">
        <v>15437</v>
      </c>
      <c r="R15" s="96">
        <v>15437</v>
      </c>
      <c r="S15" s="96">
        <v>15437</v>
      </c>
      <c r="T15" s="90">
        <v>15437</v>
      </c>
      <c r="U15" s="11">
        <v>15437</v>
      </c>
      <c r="V15" s="11"/>
      <c r="W15" s="11"/>
      <c r="X15" s="11"/>
      <c r="Y15" s="11"/>
      <c r="Z15" s="75">
        <f t="shared" si="4"/>
        <v>92622</v>
      </c>
      <c r="AA15" s="72">
        <f t="shared" si="1"/>
        <v>154380</v>
      </c>
      <c r="AB15" s="222" t="s">
        <v>31</v>
      </c>
    </row>
    <row r="16" spans="1:28" ht="45.75" customHeight="1">
      <c r="A16" s="268"/>
      <c r="B16" s="270"/>
      <c r="C16" s="261"/>
      <c r="D16" s="263"/>
      <c r="E16" s="16" t="s">
        <v>22</v>
      </c>
      <c r="F16" s="88"/>
      <c r="G16" s="88"/>
      <c r="H16" s="88"/>
      <c r="I16" s="96"/>
      <c r="J16" s="96"/>
      <c r="K16" s="99">
        <v>15437</v>
      </c>
      <c r="L16" s="96">
        <v>15437</v>
      </c>
      <c r="M16" s="96">
        <v>15437</v>
      </c>
      <c r="N16" s="96">
        <v>15437</v>
      </c>
      <c r="O16" s="78">
        <f t="shared" si="3"/>
        <v>61748</v>
      </c>
      <c r="P16" s="96">
        <v>15437</v>
      </c>
      <c r="Q16" s="96">
        <v>15437</v>
      </c>
      <c r="R16" s="96">
        <v>15437</v>
      </c>
      <c r="S16" s="96">
        <v>15437</v>
      </c>
      <c r="T16" s="90">
        <v>15437</v>
      </c>
      <c r="U16" s="11">
        <v>15437</v>
      </c>
      <c r="V16" s="11"/>
      <c r="W16" s="11"/>
      <c r="X16" s="11"/>
      <c r="Y16" s="11"/>
      <c r="Z16" s="75">
        <f t="shared" si="4"/>
        <v>92622</v>
      </c>
      <c r="AA16" s="72">
        <f t="shared" si="1"/>
        <v>154370</v>
      </c>
      <c r="AB16" s="222"/>
    </row>
    <row r="17" spans="1:28" ht="36" customHeight="1">
      <c r="A17" s="268"/>
      <c r="B17" s="270"/>
      <c r="C17" s="259" t="s">
        <v>27</v>
      </c>
      <c r="D17" s="262">
        <v>336355</v>
      </c>
      <c r="E17" s="16" t="s">
        <v>23</v>
      </c>
      <c r="F17" s="88"/>
      <c r="G17" s="88"/>
      <c r="H17" s="88"/>
      <c r="I17" s="96"/>
      <c r="J17" s="96"/>
      <c r="K17" s="96">
        <v>15437</v>
      </c>
      <c r="L17" s="96">
        <v>15437</v>
      </c>
      <c r="M17" s="96">
        <v>15437</v>
      </c>
      <c r="N17" s="96">
        <v>15437</v>
      </c>
      <c r="O17" s="78">
        <f t="shared" si="3"/>
        <v>61748</v>
      </c>
      <c r="P17" s="96">
        <v>15437</v>
      </c>
      <c r="Q17" s="96">
        <v>15437</v>
      </c>
      <c r="R17" s="96">
        <v>15437</v>
      </c>
      <c r="S17" s="96">
        <v>15437</v>
      </c>
      <c r="T17" s="90">
        <v>15437</v>
      </c>
      <c r="U17" s="11">
        <v>15437</v>
      </c>
      <c r="V17" s="11"/>
      <c r="W17" s="11"/>
      <c r="X17" s="11"/>
      <c r="Y17" s="11"/>
      <c r="Z17" s="75">
        <f t="shared" si="4"/>
        <v>92622</v>
      </c>
      <c r="AA17" s="72">
        <f t="shared" si="1"/>
        <v>154370</v>
      </c>
      <c r="AB17" s="222"/>
    </row>
    <row r="18" spans="1:28" ht="39" customHeight="1">
      <c r="A18" s="269"/>
      <c r="B18" s="270"/>
      <c r="C18" s="261"/>
      <c r="D18" s="263"/>
      <c r="E18" s="16" t="s">
        <v>24</v>
      </c>
      <c r="F18" s="88"/>
      <c r="G18" s="88"/>
      <c r="H18" s="88"/>
      <c r="I18" s="96"/>
      <c r="J18" s="96"/>
      <c r="K18" s="96">
        <v>15437</v>
      </c>
      <c r="L18" s="96">
        <v>15437</v>
      </c>
      <c r="M18" s="96">
        <v>15437</v>
      </c>
      <c r="N18" s="96">
        <v>15437</v>
      </c>
      <c r="O18" s="78">
        <f t="shared" si="3"/>
        <v>61748</v>
      </c>
      <c r="P18" s="96">
        <v>15437</v>
      </c>
      <c r="Q18" s="96">
        <v>15437</v>
      </c>
      <c r="R18" s="96">
        <v>15437</v>
      </c>
      <c r="S18" s="96">
        <v>15437</v>
      </c>
      <c r="T18" s="90">
        <v>15437</v>
      </c>
      <c r="U18" s="11">
        <v>15437</v>
      </c>
      <c r="V18" s="11"/>
      <c r="W18" s="11"/>
      <c r="X18" s="11"/>
      <c r="Y18" s="11"/>
      <c r="Z18" s="75">
        <f t="shared" si="4"/>
        <v>92622</v>
      </c>
      <c r="AA18" s="72">
        <f t="shared" si="1"/>
        <v>154370</v>
      </c>
      <c r="AB18" s="222"/>
    </row>
    <row r="19" spans="1:28" ht="13.5" customHeight="1">
      <c r="A19" s="257" t="s">
        <v>0</v>
      </c>
      <c r="B19" s="258"/>
      <c r="C19" s="23"/>
      <c r="D19" s="48">
        <f>SUM(D15:D17)</f>
        <v>617490</v>
      </c>
      <c r="E19" s="9"/>
      <c r="F19" s="88"/>
      <c r="G19" s="88"/>
      <c r="H19" s="88"/>
      <c r="I19" s="96"/>
      <c r="J19" s="96"/>
      <c r="K19" s="100">
        <f aca="true" t="shared" si="8" ref="K19:U19">SUM(K15:K18)</f>
        <v>61758</v>
      </c>
      <c r="L19" s="100">
        <f t="shared" si="8"/>
        <v>61748</v>
      </c>
      <c r="M19" s="100">
        <f t="shared" si="8"/>
        <v>61748</v>
      </c>
      <c r="N19" s="100">
        <f t="shared" si="8"/>
        <v>61748</v>
      </c>
      <c r="O19" s="78">
        <f t="shared" si="3"/>
        <v>247002</v>
      </c>
      <c r="P19" s="100">
        <f t="shared" si="8"/>
        <v>61748</v>
      </c>
      <c r="Q19" s="100">
        <f t="shared" si="8"/>
        <v>61748</v>
      </c>
      <c r="R19" s="100">
        <f t="shared" si="8"/>
        <v>61748</v>
      </c>
      <c r="S19" s="100">
        <f t="shared" si="8"/>
        <v>61748</v>
      </c>
      <c r="T19" s="98">
        <f t="shared" si="8"/>
        <v>61748</v>
      </c>
      <c r="U19" s="13">
        <f t="shared" si="8"/>
        <v>61748</v>
      </c>
      <c r="V19" s="13"/>
      <c r="W19" s="13"/>
      <c r="X19" s="13"/>
      <c r="Y19" s="13"/>
      <c r="Z19" s="75">
        <f t="shared" si="4"/>
        <v>370488</v>
      </c>
      <c r="AA19" s="72">
        <f t="shared" si="1"/>
        <v>617490</v>
      </c>
      <c r="AB19" s="39"/>
    </row>
    <row r="20" spans="1:28" ht="38.25" customHeight="1">
      <c r="A20" s="235" t="s">
        <v>59</v>
      </c>
      <c r="B20" s="219" t="s">
        <v>33</v>
      </c>
      <c r="C20" s="259" t="s">
        <v>34</v>
      </c>
      <c r="D20" s="264" t="s">
        <v>46</v>
      </c>
      <c r="E20" s="16" t="s">
        <v>21</v>
      </c>
      <c r="F20" s="88"/>
      <c r="G20" s="88"/>
      <c r="H20" s="88"/>
      <c r="I20" s="96"/>
      <c r="J20" s="96"/>
      <c r="K20" s="96">
        <v>4577</v>
      </c>
      <c r="L20" s="96">
        <v>4562</v>
      </c>
      <c r="M20" s="96">
        <v>4562</v>
      </c>
      <c r="N20" s="96">
        <v>4562</v>
      </c>
      <c r="O20" s="78">
        <f t="shared" si="3"/>
        <v>18263</v>
      </c>
      <c r="P20" s="96">
        <v>4562</v>
      </c>
      <c r="Q20" s="96">
        <v>4562</v>
      </c>
      <c r="R20" s="96">
        <v>4562</v>
      </c>
      <c r="S20" s="96">
        <v>4562</v>
      </c>
      <c r="T20" s="90">
        <v>4562</v>
      </c>
      <c r="U20" s="11">
        <v>4562</v>
      </c>
      <c r="V20" s="11"/>
      <c r="W20" s="11"/>
      <c r="X20" s="11"/>
      <c r="Y20" s="11"/>
      <c r="Z20" s="75">
        <f t="shared" si="4"/>
        <v>27372</v>
      </c>
      <c r="AA20" s="72">
        <f t="shared" si="1"/>
        <v>45635</v>
      </c>
      <c r="AB20" s="222" t="s">
        <v>31</v>
      </c>
    </row>
    <row r="21" spans="1:28" ht="40.5" customHeight="1">
      <c r="A21" s="236"/>
      <c r="B21" s="220"/>
      <c r="C21" s="260"/>
      <c r="D21" s="265"/>
      <c r="E21" s="16" t="s">
        <v>22</v>
      </c>
      <c r="F21" s="88"/>
      <c r="G21" s="88"/>
      <c r="H21" s="88"/>
      <c r="I21" s="96"/>
      <c r="J21" s="96"/>
      <c r="K21" s="96">
        <v>4562</v>
      </c>
      <c r="L21" s="96">
        <v>4562</v>
      </c>
      <c r="M21" s="96">
        <v>4562</v>
      </c>
      <c r="N21" s="96">
        <v>4562</v>
      </c>
      <c r="O21" s="78">
        <f t="shared" si="3"/>
        <v>18248</v>
      </c>
      <c r="P21" s="96">
        <v>4562</v>
      </c>
      <c r="Q21" s="96">
        <v>4562</v>
      </c>
      <c r="R21" s="96">
        <v>4562</v>
      </c>
      <c r="S21" s="96">
        <v>4562</v>
      </c>
      <c r="T21" s="90">
        <v>4562</v>
      </c>
      <c r="U21" s="11">
        <v>4562</v>
      </c>
      <c r="V21" s="11"/>
      <c r="W21" s="11"/>
      <c r="X21" s="11"/>
      <c r="Y21" s="11"/>
      <c r="Z21" s="75">
        <f t="shared" si="4"/>
        <v>27372</v>
      </c>
      <c r="AA21" s="72">
        <f t="shared" si="1"/>
        <v>45620</v>
      </c>
      <c r="AB21" s="222"/>
    </row>
    <row r="22" spans="1:28" ht="39.75" customHeight="1">
      <c r="A22" s="236"/>
      <c r="B22" s="220"/>
      <c r="C22" s="260"/>
      <c r="D22" s="265"/>
      <c r="E22" s="16" t="s">
        <v>23</v>
      </c>
      <c r="F22" s="88"/>
      <c r="G22" s="88"/>
      <c r="H22" s="88"/>
      <c r="I22" s="96"/>
      <c r="J22" s="96"/>
      <c r="K22" s="96">
        <v>4562</v>
      </c>
      <c r="L22" s="96">
        <v>4562</v>
      </c>
      <c r="M22" s="96">
        <v>4562</v>
      </c>
      <c r="N22" s="96">
        <v>4562</v>
      </c>
      <c r="O22" s="78">
        <f t="shared" si="3"/>
        <v>18248</v>
      </c>
      <c r="P22" s="96">
        <v>4562</v>
      </c>
      <c r="Q22" s="96">
        <v>4562</v>
      </c>
      <c r="R22" s="96">
        <v>4562</v>
      </c>
      <c r="S22" s="96">
        <v>4562</v>
      </c>
      <c r="T22" s="90">
        <v>4562</v>
      </c>
      <c r="U22" s="11">
        <v>4562</v>
      </c>
      <c r="V22" s="11"/>
      <c r="W22" s="11"/>
      <c r="X22" s="11"/>
      <c r="Y22" s="11"/>
      <c r="Z22" s="75">
        <f t="shared" si="4"/>
        <v>27372</v>
      </c>
      <c r="AA22" s="72">
        <f t="shared" si="1"/>
        <v>45620</v>
      </c>
      <c r="AB22" s="222"/>
    </row>
    <row r="23" spans="1:28" ht="36.75" customHeight="1">
      <c r="A23" s="236"/>
      <c r="B23" s="220"/>
      <c r="C23" s="261"/>
      <c r="D23" s="266"/>
      <c r="E23" s="16" t="s">
        <v>24</v>
      </c>
      <c r="F23" s="88"/>
      <c r="G23" s="88"/>
      <c r="H23" s="88"/>
      <c r="I23" s="96"/>
      <c r="J23" s="96"/>
      <c r="K23" s="96">
        <v>4562</v>
      </c>
      <c r="L23" s="96">
        <v>4562</v>
      </c>
      <c r="M23" s="96">
        <v>4562</v>
      </c>
      <c r="N23" s="96">
        <v>4562</v>
      </c>
      <c r="O23" s="78">
        <f t="shared" si="3"/>
        <v>18248</v>
      </c>
      <c r="P23" s="96">
        <v>4562</v>
      </c>
      <c r="Q23" s="96">
        <v>4562</v>
      </c>
      <c r="R23" s="96">
        <v>4562</v>
      </c>
      <c r="S23" s="96">
        <v>4562</v>
      </c>
      <c r="T23" s="90">
        <v>4562</v>
      </c>
      <c r="U23" s="11">
        <v>4562</v>
      </c>
      <c r="V23" s="11"/>
      <c r="W23" s="11"/>
      <c r="X23" s="11"/>
      <c r="Y23" s="11"/>
      <c r="Z23" s="75">
        <f t="shared" si="4"/>
        <v>27372</v>
      </c>
      <c r="AA23" s="72">
        <f t="shared" si="1"/>
        <v>45620</v>
      </c>
      <c r="AB23" s="222"/>
    </row>
    <row r="24" spans="1:28" ht="15.75" customHeight="1" thickBot="1">
      <c r="A24" s="248" t="s">
        <v>0</v>
      </c>
      <c r="B24" s="249"/>
      <c r="C24" s="26"/>
      <c r="D24" s="49">
        <v>182495</v>
      </c>
      <c r="E24" s="3"/>
      <c r="F24" s="101"/>
      <c r="G24" s="101"/>
      <c r="H24" s="101"/>
      <c r="I24" s="100"/>
      <c r="J24" s="100"/>
      <c r="K24" s="102">
        <f aca="true" t="shared" si="9" ref="K24:U24">SUM(K20:K23)</f>
        <v>18263</v>
      </c>
      <c r="L24" s="102">
        <f t="shared" si="9"/>
        <v>18248</v>
      </c>
      <c r="M24" s="102">
        <f t="shared" si="9"/>
        <v>18248</v>
      </c>
      <c r="N24" s="102">
        <f t="shared" si="9"/>
        <v>18248</v>
      </c>
      <c r="O24" s="78">
        <f t="shared" si="3"/>
        <v>73007</v>
      </c>
      <c r="P24" s="102">
        <f t="shared" si="9"/>
        <v>18248</v>
      </c>
      <c r="Q24" s="102">
        <f t="shared" si="9"/>
        <v>18248</v>
      </c>
      <c r="R24" s="102">
        <f t="shared" si="9"/>
        <v>18248</v>
      </c>
      <c r="S24" s="102">
        <f t="shared" si="9"/>
        <v>18248</v>
      </c>
      <c r="T24" s="103">
        <f t="shared" si="9"/>
        <v>18248</v>
      </c>
      <c r="U24" s="35">
        <f t="shared" si="9"/>
        <v>18248</v>
      </c>
      <c r="V24" s="35"/>
      <c r="W24" s="35"/>
      <c r="X24" s="35"/>
      <c r="Y24" s="35"/>
      <c r="Z24" s="75">
        <f t="shared" si="4"/>
        <v>109488</v>
      </c>
      <c r="AA24" s="72">
        <f t="shared" si="1"/>
        <v>182495</v>
      </c>
      <c r="AB24" s="39"/>
    </row>
    <row r="25" spans="1:28" ht="52.5" customHeight="1" thickBot="1">
      <c r="A25" s="4" t="s">
        <v>1</v>
      </c>
      <c r="B25" s="5" t="s">
        <v>7</v>
      </c>
      <c r="C25" s="36" t="s">
        <v>15</v>
      </c>
      <c r="D25" s="37" t="s">
        <v>8</v>
      </c>
      <c r="E25" s="21" t="s">
        <v>16</v>
      </c>
      <c r="F25" s="104">
        <v>2000</v>
      </c>
      <c r="G25" s="104">
        <v>2001</v>
      </c>
      <c r="H25" s="104">
        <v>2002</v>
      </c>
      <c r="I25" s="104">
        <v>2003</v>
      </c>
      <c r="J25" s="104">
        <v>2004</v>
      </c>
      <c r="K25" s="104">
        <v>2005</v>
      </c>
      <c r="L25" s="104">
        <v>2006</v>
      </c>
      <c r="M25" s="104">
        <v>2007</v>
      </c>
      <c r="N25" s="104">
        <v>2008</v>
      </c>
      <c r="O25" s="105" t="s">
        <v>88</v>
      </c>
      <c r="P25" s="104">
        <v>2009</v>
      </c>
      <c r="Q25" s="104">
        <v>2010</v>
      </c>
      <c r="R25" s="104">
        <v>2011</v>
      </c>
      <c r="S25" s="104">
        <v>2012</v>
      </c>
      <c r="T25" s="106">
        <v>2013</v>
      </c>
      <c r="U25" s="70">
        <v>2014</v>
      </c>
      <c r="V25" s="70"/>
      <c r="W25" s="70"/>
      <c r="X25" s="70"/>
      <c r="Y25" s="70"/>
      <c r="Z25" s="75">
        <f t="shared" si="4"/>
        <v>12069</v>
      </c>
      <c r="AA25" s="72" t="e">
        <f t="shared" si="1"/>
        <v>#VALUE!</v>
      </c>
      <c r="AB25" s="40" t="s">
        <v>36</v>
      </c>
    </row>
    <row r="26" spans="1:28" ht="27.75" customHeight="1" thickBot="1">
      <c r="A26" s="4" t="s">
        <v>76</v>
      </c>
      <c r="B26" s="5"/>
      <c r="C26" s="36"/>
      <c r="D26" s="61">
        <f>D33+D46+D59+D72+D85+D98</f>
        <v>2889900</v>
      </c>
      <c r="E26" s="21"/>
      <c r="F26" s="104">
        <f>SUM(F27:F32)</f>
        <v>0</v>
      </c>
      <c r="G26" s="104">
        <f>SUM(G27:G32)</f>
        <v>0</v>
      </c>
      <c r="H26" s="104">
        <f>SUM(H27:H32)</f>
        <v>0</v>
      </c>
      <c r="I26" s="104">
        <f>SUM(I27:I32)</f>
        <v>0</v>
      </c>
      <c r="J26" s="104">
        <f>SUM(J27:J32)</f>
        <v>0</v>
      </c>
      <c r="K26" s="107">
        <f>K33</f>
        <v>40000</v>
      </c>
      <c r="L26" s="107">
        <f>L33+L72</f>
        <v>70000</v>
      </c>
      <c r="M26" s="107">
        <f aca="true" t="shared" si="10" ref="M26:U26">M33+M46+M59+M72+M85+M98</f>
        <v>379400</v>
      </c>
      <c r="N26" s="107">
        <f t="shared" si="10"/>
        <v>641200</v>
      </c>
      <c r="O26" s="78">
        <f t="shared" si="3"/>
        <v>1130600</v>
      </c>
      <c r="P26" s="107">
        <f t="shared" si="10"/>
        <v>713200</v>
      </c>
      <c r="Q26" s="107">
        <f t="shared" si="10"/>
        <v>661600</v>
      </c>
      <c r="R26" s="107">
        <f t="shared" si="10"/>
        <v>384500</v>
      </c>
      <c r="S26" s="107">
        <f t="shared" si="10"/>
        <v>0</v>
      </c>
      <c r="T26" s="107">
        <f t="shared" si="10"/>
        <v>0</v>
      </c>
      <c r="U26" s="71">
        <f t="shared" si="10"/>
        <v>0</v>
      </c>
      <c r="V26" s="126"/>
      <c r="W26" s="126"/>
      <c r="X26" s="126"/>
      <c r="Y26" s="126"/>
      <c r="Z26" s="75">
        <f t="shared" si="4"/>
        <v>1759300</v>
      </c>
      <c r="AA26" s="72">
        <f t="shared" si="1"/>
        <v>2889900</v>
      </c>
      <c r="AB26" s="40"/>
    </row>
    <row r="27" spans="1:28" ht="22.5" customHeight="1">
      <c r="A27" s="216" t="s">
        <v>60</v>
      </c>
      <c r="B27" s="219" t="s">
        <v>35</v>
      </c>
      <c r="C27" s="250" t="s">
        <v>37</v>
      </c>
      <c r="D27" s="252">
        <v>1000000</v>
      </c>
      <c r="E27" s="33" t="s">
        <v>39</v>
      </c>
      <c r="F27" s="92"/>
      <c r="G27" s="92"/>
      <c r="H27" s="92"/>
      <c r="I27" s="108"/>
      <c r="J27" s="108"/>
      <c r="K27" s="108"/>
      <c r="L27" s="109"/>
      <c r="M27" s="90">
        <v>45000</v>
      </c>
      <c r="N27" s="90">
        <v>55000</v>
      </c>
      <c r="O27" s="78">
        <f t="shared" si="3"/>
        <v>100000</v>
      </c>
      <c r="P27" s="90">
        <v>55000</v>
      </c>
      <c r="Q27" s="90">
        <v>61000</v>
      </c>
      <c r="R27" s="90">
        <v>64000</v>
      </c>
      <c r="S27" s="110"/>
      <c r="T27" s="110"/>
      <c r="U27" s="17"/>
      <c r="V27" s="17"/>
      <c r="W27" s="17"/>
      <c r="X27" s="17"/>
      <c r="Y27" s="17"/>
      <c r="Z27" s="75">
        <f t="shared" si="4"/>
        <v>180000</v>
      </c>
      <c r="AA27" s="72">
        <f t="shared" si="1"/>
        <v>280000</v>
      </c>
      <c r="AB27" s="222" t="s">
        <v>45</v>
      </c>
    </row>
    <row r="28" spans="1:28" ht="21.75" customHeight="1">
      <c r="A28" s="217"/>
      <c r="B28" s="220"/>
      <c r="C28" s="251"/>
      <c r="D28" s="253"/>
      <c r="E28" s="33" t="s">
        <v>41</v>
      </c>
      <c r="F28" s="111"/>
      <c r="G28" s="111"/>
      <c r="H28" s="111"/>
      <c r="I28" s="112"/>
      <c r="J28" s="112"/>
      <c r="K28" s="112">
        <v>20000</v>
      </c>
      <c r="L28" s="113">
        <v>20000</v>
      </c>
      <c r="M28" s="90"/>
      <c r="N28" s="90">
        <v>60000</v>
      </c>
      <c r="O28" s="78">
        <f t="shared" si="3"/>
        <v>100000</v>
      </c>
      <c r="P28" s="90">
        <v>60000</v>
      </c>
      <c r="Q28" s="90">
        <v>60000</v>
      </c>
      <c r="R28" s="90">
        <v>60000</v>
      </c>
      <c r="S28" s="90"/>
      <c r="T28" s="90"/>
      <c r="U28" s="14"/>
      <c r="V28" s="14"/>
      <c r="W28" s="14"/>
      <c r="X28" s="14"/>
      <c r="Y28" s="14"/>
      <c r="Z28" s="75">
        <f t="shared" si="4"/>
        <v>180000</v>
      </c>
      <c r="AA28" s="72">
        <f t="shared" si="1"/>
        <v>280000</v>
      </c>
      <c r="AB28" s="222"/>
    </row>
    <row r="29" spans="1:28" ht="21.75" customHeight="1">
      <c r="A29" s="217"/>
      <c r="B29" s="220"/>
      <c r="C29" s="254" t="s">
        <v>38</v>
      </c>
      <c r="D29" s="229">
        <v>500000</v>
      </c>
      <c r="E29" s="33" t="s">
        <v>40</v>
      </c>
      <c r="F29" s="111"/>
      <c r="G29" s="111"/>
      <c r="H29" s="111"/>
      <c r="I29" s="112"/>
      <c r="J29" s="112"/>
      <c r="K29" s="112"/>
      <c r="L29" s="113"/>
      <c r="M29" s="90">
        <v>45000</v>
      </c>
      <c r="N29" s="113">
        <v>55000</v>
      </c>
      <c r="O29" s="78">
        <f t="shared" si="3"/>
        <v>100000</v>
      </c>
      <c r="P29" s="113">
        <v>55000</v>
      </c>
      <c r="Q29" s="113">
        <v>61000</v>
      </c>
      <c r="R29" s="113">
        <v>64000</v>
      </c>
      <c r="S29" s="113"/>
      <c r="T29" s="113"/>
      <c r="U29" s="14"/>
      <c r="V29" s="14"/>
      <c r="W29" s="14"/>
      <c r="X29" s="14"/>
      <c r="Y29" s="14"/>
      <c r="Z29" s="75">
        <f t="shared" si="4"/>
        <v>180000</v>
      </c>
      <c r="AA29" s="72">
        <f t="shared" si="1"/>
        <v>280000</v>
      </c>
      <c r="AB29" s="222"/>
    </row>
    <row r="30" spans="1:28" ht="25.5" customHeight="1">
      <c r="A30" s="217"/>
      <c r="B30" s="220"/>
      <c r="C30" s="255"/>
      <c r="D30" s="230"/>
      <c r="E30" s="33" t="s">
        <v>42</v>
      </c>
      <c r="F30" s="111"/>
      <c r="G30" s="111"/>
      <c r="H30" s="111"/>
      <c r="I30" s="112"/>
      <c r="J30" s="112"/>
      <c r="K30" s="112"/>
      <c r="L30" s="113"/>
      <c r="M30" s="90"/>
      <c r="N30" s="113">
        <v>55000</v>
      </c>
      <c r="O30" s="78">
        <f t="shared" si="3"/>
        <v>55000</v>
      </c>
      <c r="P30" s="113">
        <v>55000</v>
      </c>
      <c r="Q30" s="113">
        <v>61000</v>
      </c>
      <c r="R30" s="113">
        <v>64000</v>
      </c>
      <c r="S30" s="113"/>
      <c r="T30" s="113"/>
      <c r="U30" s="14"/>
      <c r="V30" s="14"/>
      <c r="W30" s="14"/>
      <c r="X30" s="14"/>
      <c r="Y30" s="14"/>
      <c r="Z30" s="75">
        <f t="shared" si="4"/>
        <v>180000</v>
      </c>
      <c r="AA30" s="72">
        <f t="shared" si="1"/>
        <v>235000</v>
      </c>
      <c r="AB30" s="222"/>
    </row>
    <row r="31" spans="1:28" ht="21.75" customHeight="1">
      <c r="A31" s="217"/>
      <c r="B31" s="220"/>
      <c r="C31" s="255"/>
      <c r="D31" s="230"/>
      <c r="E31" s="33" t="s">
        <v>43</v>
      </c>
      <c r="F31" s="111"/>
      <c r="G31" s="111"/>
      <c r="H31" s="111"/>
      <c r="I31" s="112"/>
      <c r="J31" s="112"/>
      <c r="K31" s="112">
        <v>20000</v>
      </c>
      <c r="L31" s="113">
        <v>20000</v>
      </c>
      <c r="M31" s="90">
        <v>45000</v>
      </c>
      <c r="N31" s="113"/>
      <c r="O31" s="78">
        <f t="shared" si="3"/>
        <v>85000</v>
      </c>
      <c r="P31" s="113"/>
      <c r="Q31" s="113"/>
      <c r="R31" s="113">
        <v>60000</v>
      </c>
      <c r="S31" s="113"/>
      <c r="T31" s="113"/>
      <c r="U31" s="14"/>
      <c r="V31" s="14"/>
      <c r="W31" s="14"/>
      <c r="X31" s="14"/>
      <c r="Y31" s="14"/>
      <c r="Z31" s="75">
        <f t="shared" si="4"/>
        <v>60000</v>
      </c>
      <c r="AA31" s="72">
        <f t="shared" si="1"/>
        <v>145000</v>
      </c>
      <c r="AB31" s="222"/>
    </row>
    <row r="32" spans="1:28" ht="20.25" customHeight="1">
      <c r="A32" s="218"/>
      <c r="B32" s="221"/>
      <c r="C32" s="256"/>
      <c r="D32" s="231"/>
      <c r="E32" s="33" t="s">
        <v>44</v>
      </c>
      <c r="F32" s="111"/>
      <c r="G32" s="111"/>
      <c r="H32" s="111"/>
      <c r="I32" s="112"/>
      <c r="J32" s="112"/>
      <c r="K32" s="112"/>
      <c r="L32" s="113"/>
      <c r="M32" s="90">
        <v>45000</v>
      </c>
      <c r="N32" s="113">
        <v>55000</v>
      </c>
      <c r="O32" s="78">
        <f t="shared" si="3"/>
        <v>100000</v>
      </c>
      <c r="P32" s="114">
        <v>55000</v>
      </c>
      <c r="Q32" s="113">
        <v>61000</v>
      </c>
      <c r="R32" s="113">
        <v>64000</v>
      </c>
      <c r="S32" s="113"/>
      <c r="T32" s="113"/>
      <c r="U32" s="14"/>
      <c r="V32" s="14"/>
      <c r="W32" s="14"/>
      <c r="X32" s="14"/>
      <c r="Y32" s="14"/>
      <c r="Z32" s="75">
        <f t="shared" si="4"/>
        <v>180000</v>
      </c>
      <c r="AA32" s="72">
        <f t="shared" si="1"/>
        <v>280000</v>
      </c>
      <c r="AB32" s="222"/>
    </row>
    <row r="33" spans="1:28" ht="22.5" customHeight="1">
      <c r="A33" s="246" t="s">
        <v>0</v>
      </c>
      <c r="B33" s="247"/>
      <c r="C33" s="28"/>
      <c r="D33" s="48">
        <f>SUM(D27:D32)</f>
        <v>1500000</v>
      </c>
      <c r="E33" s="1"/>
      <c r="F33" s="111"/>
      <c r="G33" s="111"/>
      <c r="H33" s="111"/>
      <c r="I33" s="112"/>
      <c r="J33" s="112"/>
      <c r="K33" s="100">
        <f aca="true" t="shared" si="11" ref="K33:R33">SUM(K27:K32)</f>
        <v>40000</v>
      </c>
      <c r="L33" s="100">
        <f t="shared" si="11"/>
        <v>40000</v>
      </c>
      <c r="M33" s="100">
        <f t="shared" si="11"/>
        <v>180000</v>
      </c>
      <c r="N33" s="100">
        <f t="shared" si="11"/>
        <v>280000</v>
      </c>
      <c r="O33" s="78">
        <f t="shared" si="3"/>
        <v>540000</v>
      </c>
      <c r="P33" s="100">
        <f t="shared" si="11"/>
        <v>280000</v>
      </c>
      <c r="Q33" s="100">
        <f t="shared" si="11"/>
        <v>304000</v>
      </c>
      <c r="R33" s="100">
        <f t="shared" si="11"/>
        <v>376000</v>
      </c>
      <c r="S33" s="115"/>
      <c r="T33" s="115"/>
      <c r="U33" s="14"/>
      <c r="V33" s="14"/>
      <c r="W33" s="14"/>
      <c r="X33" s="14"/>
      <c r="Y33" s="14"/>
      <c r="Z33" s="75">
        <f t="shared" si="4"/>
        <v>960000</v>
      </c>
      <c r="AA33" s="72">
        <f t="shared" si="1"/>
        <v>1500000</v>
      </c>
      <c r="AB33" s="41"/>
    </row>
    <row r="34" spans="1:28" ht="18" customHeight="1">
      <c r="A34" s="216" t="s">
        <v>62</v>
      </c>
      <c r="B34" s="219" t="s">
        <v>2</v>
      </c>
      <c r="C34" s="243" t="s">
        <v>64</v>
      </c>
      <c r="D34" s="238">
        <v>282900</v>
      </c>
      <c r="E34" s="33" t="s">
        <v>47</v>
      </c>
      <c r="F34" s="111"/>
      <c r="G34" s="111"/>
      <c r="H34" s="111"/>
      <c r="I34" s="112"/>
      <c r="J34" s="112"/>
      <c r="K34" s="6"/>
      <c r="L34" s="116"/>
      <c r="M34" s="113">
        <v>3000</v>
      </c>
      <c r="N34" s="113">
        <v>6900</v>
      </c>
      <c r="O34" s="78">
        <f t="shared" si="3"/>
        <v>9900</v>
      </c>
      <c r="P34" s="113">
        <v>6900</v>
      </c>
      <c r="Q34" s="113">
        <v>6900</v>
      </c>
      <c r="R34" s="113"/>
      <c r="S34" s="116"/>
      <c r="T34" s="116"/>
      <c r="U34" s="18"/>
      <c r="V34" s="18"/>
      <c r="W34" s="18"/>
      <c r="X34" s="18"/>
      <c r="Y34" s="18"/>
      <c r="Z34" s="75">
        <f t="shared" si="4"/>
        <v>13800</v>
      </c>
      <c r="AA34" s="72">
        <f t="shared" si="1"/>
        <v>23700</v>
      </c>
      <c r="AB34" s="222" t="s">
        <v>54</v>
      </c>
    </row>
    <row r="35" spans="1:28" ht="15" customHeight="1">
      <c r="A35" s="217"/>
      <c r="B35" s="220"/>
      <c r="C35" s="244"/>
      <c r="D35" s="239"/>
      <c r="E35" s="33" t="s">
        <v>48</v>
      </c>
      <c r="F35" s="111"/>
      <c r="G35" s="111"/>
      <c r="H35" s="111"/>
      <c r="I35" s="112"/>
      <c r="J35" s="112"/>
      <c r="K35" s="6"/>
      <c r="L35" s="116"/>
      <c r="M35" s="113">
        <v>3000</v>
      </c>
      <c r="N35" s="113">
        <v>6900</v>
      </c>
      <c r="O35" s="78">
        <f t="shared" si="3"/>
        <v>9900</v>
      </c>
      <c r="P35" s="113">
        <v>6900</v>
      </c>
      <c r="Q35" s="113">
        <v>6900</v>
      </c>
      <c r="R35" s="113"/>
      <c r="S35" s="116"/>
      <c r="T35" s="116"/>
      <c r="U35" s="18"/>
      <c r="V35" s="18"/>
      <c r="W35" s="18"/>
      <c r="X35" s="18"/>
      <c r="Y35" s="18"/>
      <c r="Z35" s="75">
        <f t="shared" si="4"/>
        <v>13800</v>
      </c>
      <c r="AA35" s="72">
        <f t="shared" si="1"/>
        <v>23700</v>
      </c>
      <c r="AB35" s="222"/>
    </row>
    <row r="36" spans="1:28" ht="15" customHeight="1">
      <c r="A36" s="217"/>
      <c r="B36" s="220"/>
      <c r="C36" s="244"/>
      <c r="D36" s="239"/>
      <c r="E36" s="33" t="s">
        <v>39</v>
      </c>
      <c r="F36" s="111"/>
      <c r="G36" s="111"/>
      <c r="H36" s="111"/>
      <c r="I36" s="112"/>
      <c r="J36" s="112"/>
      <c r="K36" s="6"/>
      <c r="L36" s="116"/>
      <c r="M36" s="113">
        <v>3000</v>
      </c>
      <c r="N36" s="113">
        <v>6900</v>
      </c>
      <c r="O36" s="78">
        <f t="shared" si="3"/>
        <v>9900</v>
      </c>
      <c r="P36" s="113">
        <v>6900</v>
      </c>
      <c r="Q36" s="113">
        <v>6900</v>
      </c>
      <c r="R36" s="113"/>
      <c r="S36" s="116"/>
      <c r="T36" s="116"/>
      <c r="U36" s="18"/>
      <c r="V36" s="18"/>
      <c r="W36" s="18"/>
      <c r="X36" s="18"/>
      <c r="Y36" s="18"/>
      <c r="Z36" s="75">
        <f t="shared" si="4"/>
        <v>13800</v>
      </c>
      <c r="AA36" s="72">
        <f aca="true" t="shared" si="12" ref="AA36:AA67">O36+Z36</f>
        <v>23700</v>
      </c>
      <c r="AB36" s="222"/>
    </row>
    <row r="37" spans="1:28" ht="15" customHeight="1">
      <c r="A37" s="217"/>
      <c r="B37" s="220"/>
      <c r="C37" s="244"/>
      <c r="D37" s="239"/>
      <c r="E37" s="33" t="s">
        <v>49</v>
      </c>
      <c r="F37" s="111"/>
      <c r="G37" s="111"/>
      <c r="H37" s="111"/>
      <c r="I37" s="112"/>
      <c r="J37" s="112"/>
      <c r="K37" s="6"/>
      <c r="L37" s="116"/>
      <c r="M37" s="113">
        <v>3000</v>
      </c>
      <c r="N37" s="113">
        <v>6900</v>
      </c>
      <c r="O37" s="78">
        <f t="shared" si="3"/>
        <v>9900</v>
      </c>
      <c r="P37" s="113">
        <v>6900</v>
      </c>
      <c r="Q37" s="113">
        <v>6900</v>
      </c>
      <c r="R37" s="113"/>
      <c r="S37" s="116"/>
      <c r="T37" s="116"/>
      <c r="U37" s="18"/>
      <c r="V37" s="18"/>
      <c r="W37" s="18"/>
      <c r="X37" s="18"/>
      <c r="Y37" s="18"/>
      <c r="Z37" s="75">
        <f t="shared" si="4"/>
        <v>13800</v>
      </c>
      <c r="AA37" s="72">
        <f t="shared" si="12"/>
        <v>23700</v>
      </c>
      <c r="AB37" s="222"/>
    </row>
    <row r="38" spans="1:28" ht="15" customHeight="1">
      <c r="A38" s="217"/>
      <c r="B38" s="220"/>
      <c r="C38" s="244"/>
      <c r="D38" s="239"/>
      <c r="E38" s="33" t="s">
        <v>41</v>
      </c>
      <c r="F38" s="111"/>
      <c r="G38" s="111"/>
      <c r="H38" s="111"/>
      <c r="I38" s="112"/>
      <c r="J38" s="112"/>
      <c r="K38" s="6"/>
      <c r="L38" s="116"/>
      <c r="M38" s="113">
        <v>3000</v>
      </c>
      <c r="N38" s="113">
        <v>6900</v>
      </c>
      <c r="O38" s="78">
        <f t="shared" si="3"/>
        <v>9900</v>
      </c>
      <c r="P38" s="113">
        <v>6900</v>
      </c>
      <c r="Q38" s="113">
        <v>6900</v>
      </c>
      <c r="R38" s="113"/>
      <c r="S38" s="116"/>
      <c r="T38" s="116"/>
      <c r="U38" s="18"/>
      <c r="V38" s="18"/>
      <c r="W38" s="18"/>
      <c r="X38" s="18"/>
      <c r="Y38" s="18"/>
      <c r="Z38" s="75">
        <f t="shared" si="4"/>
        <v>13800</v>
      </c>
      <c r="AA38" s="72">
        <f t="shared" si="12"/>
        <v>23700</v>
      </c>
      <c r="AB38" s="222"/>
    </row>
    <row r="39" spans="1:28" ht="15" customHeight="1">
      <c r="A39" s="217"/>
      <c r="B39" s="220"/>
      <c r="C39" s="244"/>
      <c r="D39" s="239"/>
      <c r="E39" s="33" t="s">
        <v>40</v>
      </c>
      <c r="F39" s="111"/>
      <c r="G39" s="111"/>
      <c r="H39" s="111"/>
      <c r="I39" s="112"/>
      <c r="J39" s="112"/>
      <c r="K39" s="6"/>
      <c r="L39" s="116"/>
      <c r="M39" s="113">
        <v>3000</v>
      </c>
      <c r="N39" s="113">
        <v>6900</v>
      </c>
      <c r="O39" s="78">
        <f t="shared" si="3"/>
        <v>9900</v>
      </c>
      <c r="P39" s="113">
        <v>6900</v>
      </c>
      <c r="Q39" s="113">
        <v>6900</v>
      </c>
      <c r="R39" s="113"/>
      <c r="S39" s="116"/>
      <c r="T39" s="116"/>
      <c r="U39" s="18"/>
      <c r="V39" s="18"/>
      <c r="W39" s="18"/>
      <c r="X39" s="18"/>
      <c r="Y39" s="18"/>
      <c r="Z39" s="75">
        <f t="shared" si="4"/>
        <v>13800</v>
      </c>
      <c r="AA39" s="72">
        <f t="shared" si="12"/>
        <v>23700</v>
      </c>
      <c r="AB39" s="222"/>
    </row>
    <row r="40" spans="1:28" ht="15" customHeight="1">
      <c r="A40" s="217"/>
      <c r="B40" s="220"/>
      <c r="C40" s="244"/>
      <c r="D40" s="239"/>
      <c r="E40" s="33" t="s">
        <v>50</v>
      </c>
      <c r="F40" s="111"/>
      <c r="G40" s="111"/>
      <c r="H40" s="111"/>
      <c r="I40" s="112"/>
      <c r="J40" s="112"/>
      <c r="K40" s="6"/>
      <c r="L40" s="116"/>
      <c r="M40" s="113">
        <v>3000</v>
      </c>
      <c r="N40" s="113">
        <v>6900</v>
      </c>
      <c r="O40" s="78">
        <f t="shared" si="3"/>
        <v>9900</v>
      </c>
      <c r="P40" s="113">
        <v>6900</v>
      </c>
      <c r="Q40" s="113">
        <v>6900</v>
      </c>
      <c r="R40" s="113"/>
      <c r="S40" s="116"/>
      <c r="T40" s="116"/>
      <c r="U40" s="18"/>
      <c r="V40" s="18"/>
      <c r="W40" s="18"/>
      <c r="X40" s="18"/>
      <c r="Y40" s="18"/>
      <c r="Z40" s="75">
        <f t="shared" si="4"/>
        <v>13800</v>
      </c>
      <c r="AA40" s="72">
        <f t="shared" si="12"/>
        <v>23700</v>
      </c>
      <c r="AB40" s="222"/>
    </row>
    <row r="41" spans="1:28" ht="15" customHeight="1">
      <c r="A41" s="217"/>
      <c r="B41" s="220"/>
      <c r="C41" s="244"/>
      <c r="D41" s="239"/>
      <c r="E41" s="33" t="s">
        <v>51</v>
      </c>
      <c r="F41" s="111"/>
      <c r="G41" s="111"/>
      <c r="H41" s="111"/>
      <c r="I41" s="112"/>
      <c r="J41" s="112"/>
      <c r="K41" s="6"/>
      <c r="L41" s="116"/>
      <c r="M41" s="113">
        <v>3000</v>
      </c>
      <c r="N41" s="113">
        <v>6900</v>
      </c>
      <c r="O41" s="78">
        <f t="shared" si="3"/>
        <v>9900</v>
      </c>
      <c r="P41" s="113">
        <v>6900</v>
      </c>
      <c r="Q41" s="113">
        <v>6900</v>
      </c>
      <c r="R41" s="113"/>
      <c r="S41" s="116"/>
      <c r="T41" s="116"/>
      <c r="U41" s="18"/>
      <c r="V41" s="18"/>
      <c r="W41" s="18"/>
      <c r="X41" s="18"/>
      <c r="Y41" s="18"/>
      <c r="Z41" s="75">
        <f t="shared" si="4"/>
        <v>13800</v>
      </c>
      <c r="AA41" s="72">
        <f t="shared" si="12"/>
        <v>23700</v>
      </c>
      <c r="AB41" s="222"/>
    </row>
    <row r="42" spans="1:28" ht="15" customHeight="1">
      <c r="A42" s="217"/>
      <c r="B42" s="220"/>
      <c r="C42" s="244"/>
      <c r="D42" s="239"/>
      <c r="E42" s="33" t="s">
        <v>42</v>
      </c>
      <c r="F42" s="111"/>
      <c r="G42" s="111"/>
      <c r="H42" s="111"/>
      <c r="I42" s="112"/>
      <c r="J42" s="112"/>
      <c r="K42" s="6"/>
      <c r="L42" s="116"/>
      <c r="M42" s="113">
        <v>3000</v>
      </c>
      <c r="N42" s="113">
        <v>6900</v>
      </c>
      <c r="O42" s="78">
        <f t="shared" si="3"/>
        <v>9900</v>
      </c>
      <c r="P42" s="113">
        <v>6900</v>
      </c>
      <c r="Q42" s="113">
        <v>6900</v>
      </c>
      <c r="R42" s="113"/>
      <c r="S42" s="116"/>
      <c r="T42" s="116"/>
      <c r="U42" s="18"/>
      <c r="V42" s="18"/>
      <c r="W42" s="18"/>
      <c r="X42" s="18"/>
      <c r="Y42" s="18"/>
      <c r="Z42" s="75">
        <f t="shared" si="4"/>
        <v>13800</v>
      </c>
      <c r="AA42" s="72">
        <f t="shared" si="12"/>
        <v>23700</v>
      </c>
      <c r="AB42" s="222"/>
    </row>
    <row r="43" spans="1:28" ht="15" customHeight="1">
      <c r="A43" s="217"/>
      <c r="B43" s="220"/>
      <c r="C43" s="244"/>
      <c r="D43" s="239"/>
      <c r="E43" s="33" t="s">
        <v>52</v>
      </c>
      <c r="F43" s="111"/>
      <c r="G43" s="111"/>
      <c r="H43" s="111"/>
      <c r="I43" s="112"/>
      <c r="J43" s="112"/>
      <c r="K43" s="6"/>
      <c r="L43" s="116"/>
      <c r="M43" s="113">
        <v>3000</v>
      </c>
      <c r="N43" s="113">
        <v>6900</v>
      </c>
      <c r="O43" s="78">
        <f t="shared" si="3"/>
        <v>9900</v>
      </c>
      <c r="P43" s="113">
        <v>6900</v>
      </c>
      <c r="Q43" s="113">
        <v>6900</v>
      </c>
      <c r="R43" s="113"/>
      <c r="S43" s="116"/>
      <c r="T43" s="116"/>
      <c r="U43" s="18"/>
      <c r="V43" s="18"/>
      <c r="W43" s="18"/>
      <c r="X43" s="18"/>
      <c r="Y43" s="18"/>
      <c r="Z43" s="75">
        <f t="shared" si="4"/>
        <v>13800</v>
      </c>
      <c r="AA43" s="72">
        <f t="shared" si="12"/>
        <v>23700</v>
      </c>
      <c r="AB43" s="222"/>
    </row>
    <row r="44" spans="1:28" ht="15" customHeight="1">
      <c r="A44" s="217"/>
      <c r="B44" s="220"/>
      <c r="C44" s="244"/>
      <c r="D44" s="239"/>
      <c r="E44" s="33" t="s">
        <v>43</v>
      </c>
      <c r="F44" s="111"/>
      <c r="G44" s="111"/>
      <c r="H44" s="111"/>
      <c r="I44" s="112"/>
      <c r="J44" s="112"/>
      <c r="K44" s="6"/>
      <c r="L44" s="116"/>
      <c r="M44" s="113">
        <v>3000</v>
      </c>
      <c r="N44" s="113">
        <v>6900</v>
      </c>
      <c r="O44" s="78">
        <f t="shared" si="3"/>
        <v>9900</v>
      </c>
      <c r="P44" s="113">
        <v>6900</v>
      </c>
      <c r="Q44" s="113">
        <v>6900</v>
      </c>
      <c r="R44" s="113"/>
      <c r="S44" s="116"/>
      <c r="T44" s="116"/>
      <c r="U44" s="18"/>
      <c r="V44" s="18"/>
      <c r="W44" s="18"/>
      <c r="X44" s="18"/>
      <c r="Y44" s="18"/>
      <c r="Z44" s="75">
        <f t="shared" si="4"/>
        <v>13800</v>
      </c>
      <c r="AA44" s="72">
        <f t="shared" si="12"/>
        <v>23700</v>
      </c>
      <c r="AB44" s="222"/>
    </row>
    <row r="45" spans="1:28" ht="15" customHeight="1">
      <c r="A45" s="218"/>
      <c r="B45" s="221"/>
      <c r="C45" s="245"/>
      <c r="D45" s="240"/>
      <c r="E45" s="33" t="s">
        <v>53</v>
      </c>
      <c r="F45" s="111"/>
      <c r="G45" s="111"/>
      <c r="H45" s="111"/>
      <c r="I45" s="112"/>
      <c r="J45" s="112"/>
      <c r="K45" s="6"/>
      <c r="L45" s="117"/>
      <c r="M45" s="113">
        <v>3000</v>
      </c>
      <c r="N45" s="113">
        <v>6900</v>
      </c>
      <c r="O45" s="78">
        <f t="shared" si="3"/>
        <v>9900</v>
      </c>
      <c r="P45" s="113">
        <v>6900</v>
      </c>
      <c r="Q45" s="113">
        <v>5400</v>
      </c>
      <c r="R45" s="113"/>
      <c r="S45" s="116"/>
      <c r="T45" s="116"/>
      <c r="U45" s="18"/>
      <c r="V45" s="18"/>
      <c r="W45" s="18"/>
      <c r="X45" s="18"/>
      <c r="Y45" s="18"/>
      <c r="Z45" s="75">
        <f t="shared" si="4"/>
        <v>12300</v>
      </c>
      <c r="AA45" s="72">
        <f t="shared" si="12"/>
        <v>22200</v>
      </c>
      <c r="AB45" s="222"/>
    </row>
    <row r="46" spans="1:28" ht="21" customHeight="1">
      <c r="A46" s="241" t="s">
        <v>0</v>
      </c>
      <c r="B46" s="242"/>
      <c r="C46" s="27"/>
      <c r="D46" s="50">
        <f>SUM(D34)</f>
        <v>282900</v>
      </c>
      <c r="E46" s="1"/>
      <c r="F46" s="111"/>
      <c r="G46" s="111"/>
      <c r="H46" s="111"/>
      <c r="I46" s="112"/>
      <c r="J46" s="112"/>
      <c r="K46" s="6"/>
      <c r="L46" s="115"/>
      <c r="M46" s="115">
        <f>SUM(M34:M45)</f>
        <v>36000</v>
      </c>
      <c r="N46" s="115">
        <f>SUM(N34:N45)</f>
        <v>82800</v>
      </c>
      <c r="O46" s="78">
        <f t="shared" si="3"/>
        <v>118800</v>
      </c>
      <c r="P46" s="115">
        <f>SUM(P34:P45)</f>
        <v>82800</v>
      </c>
      <c r="Q46" s="115">
        <f>SUM(Q34:Q45)</f>
        <v>81300</v>
      </c>
      <c r="R46" s="113"/>
      <c r="S46" s="116"/>
      <c r="T46" s="116"/>
      <c r="U46" s="18"/>
      <c r="V46" s="18"/>
      <c r="W46" s="18"/>
      <c r="X46" s="18"/>
      <c r="Y46" s="18"/>
      <c r="Z46" s="75">
        <f t="shared" si="4"/>
        <v>164100</v>
      </c>
      <c r="AA46" s="72">
        <f t="shared" si="12"/>
        <v>282900</v>
      </c>
      <c r="AB46" s="39"/>
    </row>
    <row r="47" spans="1:28" ht="14.25" customHeight="1">
      <c r="A47" s="216" t="s">
        <v>61</v>
      </c>
      <c r="B47" s="219" t="s">
        <v>3</v>
      </c>
      <c r="C47" s="243" t="s">
        <v>63</v>
      </c>
      <c r="D47" s="238">
        <v>300000</v>
      </c>
      <c r="E47" s="33" t="s">
        <v>47</v>
      </c>
      <c r="F47" s="111"/>
      <c r="G47" s="111"/>
      <c r="H47" s="111"/>
      <c r="I47" s="112"/>
      <c r="J47" s="112"/>
      <c r="K47" s="112"/>
      <c r="L47" s="113"/>
      <c r="M47" s="113">
        <v>3000</v>
      </c>
      <c r="N47" s="113">
        <v>7300</v>
      </c>
      <c r="O47" s="78">
        <f t="shared" si="3"/>
        <v>10300</v>
      </c>
      <c r="P47" s="113">
        <v>7300</v>
      </c>
      <c r="Q47" s="113">
        <v>7300</v>
      </c>
      <c r="R47" s="113">
        <v>8500</v>
      </c>
      <c r="S47" s="113"/>
      <c r="T47" s="113"/>
      <c r="U47" s="14"/>
      <c r="V47" s="14"/>
      <c r="W47" s="14"/>
      <c r="X47" s="14"/>
      <c r="Y47" s="14"/>
      <c r="Z47" s="75">
        <f t="shared" si="4"/>
        <v>23100</v>
      </c>
      <c r="AA47" s="72">
        <f t="shared" si="12"/>
        <v>33400</v>
      </c>
      <c r="AB47" s="222" t="s">
        <v>65</v>
      </c>
    </row>
    <row r="48" spans="1:28" ht="14.25" customHeight="1">
      <c r="A48" s="217"/>
      <c r="B48" s="220"/>
      <c r="C48" s="244"/>
      <c r="D48" s="239"/>
      <c r="E48" s="33" t="s">
        <v>48</v>
      </c>
      <c r="F48" s="111"/>
      <c r="G48" s="111"/>
      <c r="H48" s="111"/>
      <c r="I48" s="112"/>
      <c r="J48" s="112"/>
      <c r="K48" s="112"/>
      <c r="L48" s="113"/>
      <c r="M48" s="113">
        <v>3000</v>
      </c>
      <c r="N48" s="113">
        <v>7300</v>
      </c>
      <c r="O48" s="78">
        <f t="shared" si="3"/>
        <v>10300</v>
      </c>
      <c r="P48" s="113">
        <v>7300</v>
      </c>
      <c r="Q48" s="113">
        <v>7300</v>
      </c>
      <c r="R48" s="113"/>
      <c r="S48" s="113"/>
      <c r="T48" s="113"/>
      <c r="U48" s="14"/>
      <c r="V48" s="14"/>
      <c r="W48" s="14"/>
      <c r="X48" s="14"/>
      <c r="Y48" s="14"/>
      <c r="Z48" s="75">
        <f t="shared" si="4"/>
        <v>14600</v>
      </c>
      <c r="AA48" s="72">
        <f t="shared" si="12"/>
        <v>24900</v>
      </c>
      <c r="AB48" s="222"/>
    </row>
    <row r="49" spans="1:28" ht="14.25" customHeight="1">
      <c r="A49" s="217"/>
      <c r="B49" s="220"/>
      <c r="C49" s="244"/>
      <c r="D49" s="239"/>
      <c r="E49" s="33" t="s">
        <v>39</v>
      </c>
      <c r="F49" s="111"/>
      <c r="G49" s="111"/>
      <c r="H49" s="111"/>
      <c r="I49" s="112"/>
      <c r="J49" s="112"/>
      <c r="K49" s="112"/>
      <c r="L49" s="113"/>
      <c r="M49" s="113">
        <v>3000</v>
      </c>
      <c r="N49" s="113">
        <v>7300</v>
      </c>
      <c r="O49" s="78">
        <f t="shared" si="3"/>
        <v>10300</v>
      </c>
      <c r="P49" s="113">
        <v>7300</v>
      </c>
      <c r="Q49" s="113">
        <v>7300</v>
      </c>
      <c r="R49" s="113"/>
      <c r="S49" s="113"/>
      <c r="T49" s="113"/>
      <c r="U49" s="14"/>
      <c r="V49" s="14"/>
      <c r="W49" s="14"/>
      <c r="X49" s="14"/>
      <c r="Y49" s="14"/>
      <c r="Z49" s="75">
        <f t="shared" si="4"/>
        <v>14600</v>
      </c>
      <c r="AA49" s="72">
        <f t="shared" si="12"/>
        <v>24900</v>
      </c>
      <c r="AB49" s="222"/>
    </row>
    <row r="50" spans="1:28" ht="14.25" customHeight="1">
      <c r="A50" s="217"/>
      <c r="B50" s="220"/>
      <c r="C50" s="244"/>
      <c r="D50" s="239"/>
      <c r="E50" s="33" t="s">
        <v>49</v>
      </c>
      <c r="F50" s="111"/>
      <c r="G50" s="111"/>
      <c r="H50" s="111"/>
      <c r="I50" s="112"/>
      <c r="J50" s="112"/>
      <c r="K50" s="112"/>
      <c r="L50" s="113"/>
      <c r="M50" s="113">
        <v>3000</v>
      </c>
      <c r="N50" s="113">
        <v>7300</v>
      </c>
      <c r="O50" s="78">
        <f t="shared" si="3"/>
        <v>10300</v>
      </c>
      <c r="P50" s="113">
        <v>7300</v>
      </c>
      <c r="Q50" s="113">
        <v>7300</v>
      </c>
      <c r="R50" s="113"/>
      <c r="S50" s="113"/>
      <c r="T50" s="113"/>
      <c r="U50" s="14"/>
      <c r="V50" s="14"/>
      <c r="W50" s="14"/>
      <c r="X50" s="14"/>
      <c r="Y50" s="14"/>
      <c r="Z50" s="75">
        <f t="shared" si="4"/>
        <v>14600</v>
      </c>
      <c r="AA50" s="72">
        <f t="shared" si="12"/>
        <v>24900</v>
      </c>
      <c r="AB50" s="222"/>
    </row>
    <row r="51" spans="1:28" ht="14.25" customHeight="1">
      <c r="A51" s="217"/>
      <c r="B51" s="220"/>
      <c r="C51" s="244"/>
      <c r="D51" s="239"/>
      <c r="E51" s="33" t="s">
        <v>41</v>
      </c>
      <c r="F51" s="111"/>
      <c r="G51" s="111"/>
      <c r="H51" s="111"/>
      <c r="I51" s="112"/>
      <c r="J51" s="112"/>
      <c r="K51" s="112"/>
      <c r="L51" s="113"/>
      <c r="M51" s="113">
        <v>3000</v>
      </c>
      <c r="N51" s="113">
        <v>7300</v>
      </c>
      <c r="O51" s="78">
        <f t="shared" si="3"/>
        <v>10300</v>
      </c>
      <c r="P51" s="113">
        <v>7300</v>
      </c>
      <c r="Q51" s="113">
        <v>7300</v>
      </c>
      <c r="R51" s="113"/>
      <c r="S51" s="113"/>
      <c r="T51" s="113"/>
      <c r="U51" s="14"/>
      <c r="V51" s="14"/>
      <c r="W51" s="14"/>
      <c r="X51" s="14"/>
      <c r="Y51" s="14"/>
      <c r="Z51" s="75">
        <f t="shared" si="4"/>
        <v>14600</v>
      </c>
      <c r="AA51" s="72">
        <f t="shared" si="12"/>
        <v>24900</v>
      </c>
      <c r="AB51" s="222"/>
    </row>
    <row r="52" spans="1:28" ht="14.25" customHeight="1">
      <c r="A52" s="217"/>
      <c r="B52" s="220"/>
      <c r="C52" s="244"/>
      <c r="D52" s="239"/>
      <c r="E52" s="33" t="s">
        <v>40</v>
      </c>
      <c r="F52" s="111"/>
      <c r="G52" s="111"/>
      <c r="H52" s="111"/>
      <c r="I52" s="112"/>
      <c r="J52" s="112"/>
      <c r="K52" s="112"/>
      <c r="L52" s="113"/>
      <c r="M52" s="113">
        <v>3000</v>
      </c>
      <c r="N52" s="113">
        <v>7300</v>
      </c>
      <c r="O52" s="78">
        <f t="shared" si="3"/>
        <v>10300</v>
      </c>
      <c r="P52" s="113">
        <v>7300</v>
      </c>
      <c r="Q52" s="113">
        <v>7300</v>
      </c>
      <c r="R52" s="113"/>
      <c r="S52" s="113"/>
      <c r="T52" s="113"/>
      <c r="U52" s="14"/>
      <c r="V52" s="14"/>
      <c r="W52" s="14"/>
      <c r="X52" s="14"/>
      <c r="Y52" s="14"/>
      <c r="Z52" s="75">
        <f t="shared" si="4"/>
        <v>14600</v>
      </c>
      <c r="AA52" s="72">
        <f t="shared" si="12"/>
        <v>24900</v>
      </c>
      <c r="AB52" s="222"/>
    </row>
    <row r="53" spans="1:28" ht="14.25" customHeight="1">
      <c r="A53" s="217"/>
      <c r="B53" s="220"/>
      <c r="C53" s="244"/>
      <c r="D53" s="239"/>
      <c r="E53" s="33" t="s">
        <v>50</v>
      </c>
      <c r="F53" s="111"/>
      <c r="G53" s="111"/>
      <c r="H53" s="111"/>
      <c r="I53" s="112"/>
      <c r="J53" s="112"/>
      <c r="K53" s="112"/>
      <c r="L53" s="113"/>
      <c r="M53" s="113">
        <v>3000</v>
      </c>
      <c r="N53" s="113">
        <v>7300</v>
      </c>
      <c r="O53" s="78">
        <f t="shared" si="3"/>
        <v>10300</v>
      </c>
      <c r="P53" s="113">
        <v>7300</v>
      </c>
      <c r="Q53" s="113">
        <v>7300</v>
      </c>
      <c r="R53" s="113"/>
      <c r="S53" s="113"/>
      <c r="T53" s="113"/>
      <c r="U53" s="14"/>
      <c r="V53" s="14"/>
      <c r="W53" s="14"/>
      <c r="X53" s="14"/>
      <c r="Y53" s="14"/>
      <c r="Z53" s="75">
        <f t="shared" si="4"/>
        <v>14600</v>
      </c>
      <c r="AA53" s="72">
        <f t="shared" si="12"/>
        <v>24900</v>
      </c>
      <c r="AB53" s="222"/>
    </row>
    <row r="54" spans="1:28" ht="14.25" customHeight="1">
      <c r="A54" s="217"/>
      <c r="B54" s="220"/>
      <c r="C54" s="244"/>
      <c r="D54" s="239"/>
      <c r="E54" s="33" t="s">
        <v>51</v>
      </c>
      <c r="F54" s="111"/>
      <c r="G54" s="111"/>
      <c r="H54" s="111"/>
      <c r="I54" s="112"/>
      <c r="J54" s="112"/>
      <c r="K54" s="112"/>
      <c r="L54" s="113"/>
      <c r="M54" s="113">
        <v>3000</v>
      </c>
      <c r="N54" s="113">
        <v>7300</v>
      </c>
      <c r="O54" s="78">
        <f t="shared" si="3"/>
        <v>10300</v>
      </c>
      <c r="P54" s="113">
        <v>7300</v>
      </c>
      <c r="Q54" s="113">
        <v>7300</v>
      </c>
      <c r="R54" s="113"/>
      <c r="S54" s="113"/>
      <c r="T54" s="113"/>
      <c r="U54" s="14"/>
      <c r="V54" s="14"/>
      <c r="W54" s="14"/>
      <c r="X54" s="14"/>
      <c r="Y54" s="14"/>
      <c r="Z54" s="75">
        <f t="shared" si="4"/>
        <v>14600</v>
      </c>
      <c r="AA54" s="72">
        <f t="shared" si="12"/>
        <v>24900</v>
      </c>
      <c r="AB54" s="222"/>
    </row>
    <row r="55" spans="1:28" ht="14.25" customHeight="1">
      <c r="A55" s="217"/>
      <c r="B55" s="220"/>
      <c r="C55" s="244"/>
      <c r="D55" s="239"/>
      <c r="E55" s="33" t="s">
        <v>42</v>
      </c>
      <c r="F55" s="111"/>
      <c r="G55" s="111"/>
      <c r="H55" s="111"/>
      <c r="I55" s="112"/>
      <c r="J55" s="112"/>
      <c r="K55" s="112"/>
      <c r="L55" s="113"/>
      <c r="M55" s="113">
        <v>3000</v>
      </c>
      <c r="N55" s="113">
        <v>7300</v>
      </c>
      <c r="O55" s="78">
        <f t="shared" si="3"/>
        <v>10300</v>
      </c>
      <c r="P55" s="113">
        <v>7300</v>
      </c>
      <c r="Q55" s="113">
        <v>7300</v>
      </c>
      <c r="R55" s="113"/>
      <c r="S55" s="113"/>
      <c r="T55" s="113"/>
      <c r="U55" s="14"/>
      <c r="V55" s="14"/>
      <c r="W55" s="14"/>
      <c r="X55" s="14"/>
      <c r="Y55" s="14"/>
      <c r="Z55" s="75">
        <f t="shared" si="4"/>
        <v>14600</v>
      </c>
      <c r="AA55" s="72">
        <f t="shared" si="12"/>
        <v>24900</v>
      </c>
      <c r="AB55" s="222"/>
    </row>
    <row r="56" spans="1:28" ht="14.25" customHeight="1">
      <c r="A56" s="217"/>
      <c r="B56" s="220"/>
      <c r="C56" s="244"/>
      <c r="D56" s="239"/>
      <c r="E56" s="33" t="s">
        <v>52</v>
      </c>
      <c r="F56" s="111"/>
      <c r="G56" s="111"/>
      <c r="H56" s="111"/>
      <c r="I56" s="112"/>
      <c r="J56" s="112"/>
      <c r="K56" s="112"/>
      <c r="L56" s="113"/>
      <c r="M56" s="113">
        <v>3000</v>
      </c>
      <c r="N56" s="113">
        <v>7300</v>
      </c>
      <c r="O56" s="78">
        <f t="shared" si="3"/>
        <v>10300</v>
      </c>
      <c r="P56" s="113">
        <v>7300</v>
      </c>
      <c r="Q56" s="113">
        <v>7300</v>
      </c>
      <c r="R56" s="113"/>
      <c r="S56" s="113"/>
      <c r="T56" s="113"/>
      <c r="U56" s="14"/>
      <c r="V56" s="14"/>
      <c r="W56" s="14"/>
      <c r="X56" s="14"/>
      <c r="Y56" s="14"/>
      <c r="Z56" s="75">
        <f t="shared" si="4"/>
        <v>14600</v>
      </c>
      <c r="AA56" s="72">
        <f t="shared" si="12"/>
        <v>24900</v>
      </c>
      <c r="AB56" s="222"/>
    </row>
    <row r="57" spans="1:28" ht="14.25" customHeight="1">
      <c r="A57" s="217"/>
      <c r="B57" s="220"/>
      <c r="C57" s="244"/>
      <c r="D57" s="239"/>
      <c r="E57" s="33" t="s">
        <v>43</v>
      </c>
      <c r="F57" s="111"/>
      <c r="G57" s="111"/>
      <c r="H57" s="111"/>
      <c r="I57" s="112"/>
      <c r="J57" s="112"/>
      <c r="K57" s="112"/>
      <c r="L57" s="113"/>
      <c r="M57" s="113">
        <v>3000</v>
      </c>
      <c r="N57" s="113">
        <v>7300</v>
      </c>
      <c r="O57" s="78">
        <f t="shared" si="3"/>
        <v>10300</v>
      </c>
      <c r="P57" s="113">
        <v>7300</v>
      </c>
      <c r="Q57" s="113">
        <v>7300</v>
      </c>
      <c r="R57" s="113"/>
      <c r="S57" s="113"/>
      <c r="T57" s="113"/>
      <c r="U57" s="14"/>
      <c r="V57" s="14"/>
      <c r="W57" s="14"/>
      <c r="X57" s="14"/>
      <c r="Y57" s="14"/>
      <c r="Z57" s="75">
        <f t="shared" si="4"/>
        <v>14600</v>
      </c>
      <c r="AA57" s="72">
        <f t="shared" si="12"/>
        <v>24900</v>
      </c>
      <c r="AB57" s="222"/>
    </row>
    <row r="58" spans="1:28" ht="14.25" customHeight="1">
      <c r="A58" s="218"/>
      <c r="B58" s="221"/>
      <c r="C58" s="245"/>
      <c r="D58" s="240"/>
      <c r="E58" s="33" t="s">
        <v>53</v>
      </c>
      <c r="F58" s="111"/>
      <c r="G58" s="111"/>
      <c r="H58" s="111"/>
      <c r="I58" s="112"/>
      <c r="J58" s="112"/>
      <c r="K58" s="112"/>
      <c r="L58" s="113"/>
      <c r="M58" s="113">
        <v>3000</v>
      </c>
      <c r="N58" s="113">
        <v>7300</v>
      </c>
      <c r="O58" s="78">
        <f t="shared" si="3"/>
        <v>10300</v>
      </c>
      <c r="P58" s="113">
        <v>7300</v>
      </c>
      <c r="Q58" s="113"/>
      <c r="R58" s="113"/>
      <c r="S58" s="113"/>
      <c r="T58" s="113"/>
      <c r="U58" s="14"/>
      <c r="V58" s="14"/>
      <c r="W58" s="14"/>
      <c r="X58" s="14"/>
      <c r="Y58" s="14"/>
      <c r="Z58" s="75">
        <f t="shared" si="4"/>
        <v>7300</v>
      </c>
      <c r="AA58" s="72">
        <f t="shared" si="12"/>
        <v>17600</v>
      </c>
      <c r="AB58" s="222"/>
    </row>
    <row r="59" spans="1:28" ht="22.5" customHeight="1">
      <c r="A59" s="214" t="s">
        <v>0</v>
      </c>
      <c r="B59" s="215"/>
      <c r="C59" s="28"/>
      <c r="D59" s="50">
        <f>SUM(D47)</f>
        <v>300000</v>
      </c>
      <c r="E59" s="1"/>
      <c r="F59" s="111"/>
      <c r="G59" s="111"/>
      <c r="H59" s="111"/>
      <c r="I59" s="112"/>
      <c r="J59" s="112"/>
      <c r="K59" s="112"/>
      <c r="L59" s="113"/>
      <c r="M59" s="115">
        <f>SUM(M47:M58)</f>
        <v>36000</v>
      </c>
      <c r="N59" s="115">
        <f>SUM(N47:N58)</f>
        <v>87600</v>
      </c>
      <c r="O59" s="78">
        <f t="shared" si="3"/>
        <v>123600</v>
      </c>
      <c r="P59" s="115">
        <f>SUM(P47:P58)</f>
        <v>87600</v>
      </c>
      <c r="Q59" s="115">
        <f>SUM(Q47:Q58)</f>
        <v>80300</v>
      </c>
      <c r="R59" s="115">
        <f>SUM(R47:R58)</f>
        <v>8500</v>
      </c>
      <c r="S59" s="113"/>
      <c r="T59" s="113"/>
      <c r="U59" s="14"/>
      <c r="V59" s="14"/>
      <c r="W59" s="14"/>
      <c r="X59" s="14"/>
      <c r="Y59" s="14"/>
      <c r="Z59" s="75">
        <f t="shared" si="4"/>
        <v>176400</v>
      </c>
      <c r="AA59" s="72">
        <f t="shared" si="12"/>
        <v>300000</v>
      </c>
      <c r="AB59" s="39"/>
    </row>
    <row r="60" spans="1:28" ht="15" customHeight="1">
      <c r="A60" s="235" t="s">
        <v>66</v>
      </c>
      <c r="B60" s="235" t="s">
        <v>72</v>
      </c>
      <c r="C60" s="232" t="s">
        <v>67</v>
      </c>
      <c r="D60" s="229">
        <v>184004.82</v>
      </c>
      <c r="E60" s="33" t="s">
        <v>47</v>
      </c>
      <c r="F60" s="111"/>
      <c r="G60" s="111"/>
      <c r="H60" s="111"/>
      <c r="I60" s="112"/>
      <c r="J60" s="112"/>
      <c r="K60" s="112"/>
      <c r="L60" s="113"/>
      <c r="M60" s="90">
        <v>10500</v>
      </c>
      <c r="N60" s="90">
        <v>9900</v>
      </c>
      <c r="O60" s="78">
        <f t="shared" si="3"/>
        <v>20400</v>
      </c>
      <c r="P60" s="90">
        <v>9900</v>
      </c>
      <c r="Q60" s="115"/>
      <c r="R60" s="115"/>
      <c r="S60" s="113"/>
      <c r="T60" s="113"/>
      <c r="U60" s="14"/>
      <c r="V60" s="14"/>
      <c r="W60" s="14"/>
      <c r="X60" s="14"/>
      <c r="Y60" s="14"/>
      <c r="Z60" s="75">
        <f t="shared" si="4"/>
        <v>9900</v>
      </c>
      <c r="AA60" s="72">
        <f t="shared" si="12"/>
        <v>30300</v>
      </c>
      <c r="AB60" s="222" t="s">
        <v>71</v>
      </c>
    </row>
    <row r="61" spans="1:28" ht="15" customHeight="1">
      <c r="A61" s="236"/>
      <c r="B61" s="236"/>
      <c r="C61" s="233"/>
      <c r="D61" s="230"/>
      <c r="E61" s="33" t="s">
        <v>70</v>
      </c>
      <c r="F61" s="111"/>
      <c r="G61" s="111"/>
      <c r="H61" s="111"/>
      <c r="I61" s="112"/>
      <c r="J61" s="112"/>
      <c r="K61" s="112"/>
      <c r="L61" s="113"/>
      <c r="M61" s="90">
        <v>9900</v>
      </c>
      <c r="N61" s="90">
        <v>9900</v>
      </c>
      <c r="O61" s="78">
        <f t="shared" si="3"/>
        <v>19800</v>
      </c>
      <c r="P61" s="90">
        <v>9900</v>
      </c>
      <c r="Q61" s="115"/>
      <c r="R61" s="115"/>
      <c r="S61" s="113"/>
      <c r="T61" s="113"/>
      <c r="U61" s="14"/>
      <c r="V61" s="14"/>
      <c r="W61" s="14"/>
      <c r="X61" s="14"/>
      <c r="Y61" s="14"/>
      <c r="Z61" s="75">
        <f t="shared" si="4"/>
        <v>9900</v>
      </c>
      <c r="AA61" s="72">
        <f t="shared" si="12"/>
        <v>29700</v>
      </c>
      <c r="AB61" s="222"/>
    </row>
    <row r="62" spans="1:28" ht="15" customHeight="1">
      <c r="A62" s="236"/>
      <c r="B62" s="236"/>
      <c r="C62" s="233"/>
      <c r="D62" s="230"/>
      <c r="E62" s="33" t="s">
        <v>39</v>
      </c>
      <c r="F62" s="111"/>
      <c r="G62" s="111"/>
      <c r="H62" s="111"/>
      <c r="I62" s="112"/>
      <c r="J62" s="112"/>
      <c r="K62" s="112"/>
      <c r="L62" s="113"/>
      <c r="M62" s="90">
        <v>9900</v>
      </c>
      <c r="N62" s="90">
        <v>9900</v>
      </c>
      <c r="O62" s="78">
        <f t="shared" si="3"/>
        <v>19800</v>
      </c>
      <c r="P62" s="90">
        <v>9900</v>
      </c>
      <c r="Q62" s="115"/>
      <c r="R62" s="115"/>
      <c r="S62" s="113"/>
      <c r="T62" s="113"/>
      <c r="U62" s="14"/>
      <c r="V62" s="14"/>
      <c r="W62" s="14"/>
      <c r="X62" s="14"/>
      <c r="Y62" s="14"/>
      <c r="Z62" s="75">
        <f t="shared" si="4"/>
        <v>9900</v>
      </c>
      <c r="AA62" s="72">
        <f t="shared" si="12"/>
        <v>29700</v>
      </c>
      <c r="AB62" s="222"/>
    </row>
    <row r="63" spans="1:28" ht="15" customHeight="1">
      <c r="A63" s="236"/>
      <c r="B63" s="236"/>
      <c r="C63" s="234"/>
      <c r="D63" s="231"/>
      <c r="E63" s="33" t="s">
        <v>49</v>
      </c>
      <c r="F63" s="111"/>
      <c r="G63" s="111"/>
      <c r="H63" s="111"/>
      <c r="I63" s="112"/>
      <c r="J63" s="112"/>
      <c r="K63" s="112"/>
      <c r="L63" s="113"/>
      <c r="M63" s="90">
        <v>9900</v>
      </c>
      <c r="N63" s="90">
        <v>9900</v>
      </c>
      <c r="O63" s="78">
        <f t="shared" si="3"/>
        <v>19800</v>
      </c>
      <c r="P63" s="90">
        <v>9900</v>
      </c>
      <c r="Q63" s="115"/>
      <c r="R63" s="115"/>
      <c r="S63" s="113"/>
      <c r="T63" s="113"/>
      <c r="U63" s="14"/>
      <c r="V63" s="14"/>
      <c r="W63" s="14"/>
      <c r="X63" s="14"/>
      <c r="Y63" s="14"/>
      <c r="Z63" s="75">
        <f t="shared" si="4"/>
        <v>9900</v>
      </c>
      <c r="AA63" s="72">
        <f t="shared" si="12"/>
        <v>29700</v>
      </c>
      <c r="AB63" s="222"/>
    </row>
    <row r="64" spans="1:28" ht="15" customHeight="1">
      <c r="A64" s="236"/>
      <c r="B64" s="236"/>
      <c r="C64" s="232" t="s">
        <v>68</v>
      </c>
      <c r="D64" s="229">
        <v>152995.18</v>
      </c>
      <c r="E64" s="33" t="s">
        <v>41</v>
      </c>
      <c r="F64" s="111"/>
      <c r="G64" s="111"/>
      <c r="H64" s="111"/>
      <c r="I64" s="112"/>
      <c r="J64" s="112"/>
      <c r="K64" s="112"/>
      <c r="L64" s="113"/>
      <c r="M64" s="90">
        <v>9900</v>
      </c>
      <c r="N64" s="90">
        <v>9900</v>
      </c>
      <c r="O64" s="78">
        <f t="shared" si="3"/>
        <v>19800</v>
      </c>
      <c r="P64" s="90">
        <v>9900</v>
      </c>
      <c r="Q64" s="115"/>
      <c r="R64" s="115"/>
      <c r="S64" s="113"/>
      <c r="T64" s="113"/>
      <c r="U64" s="14"/>
      <c r="V64" s="14"/>
      <c r="W64" s="14"/>
      <c r="X64" s="14"/>
      <c r="Y64" s="14"/>
      <c r="Z64" s="75">
        <f t="shared" si="4"/>
        <v>9900</v>
      </c>
      <c r="AA64" s="72">
        <f t="shared" si="12"/>
        <v>29700</v>
      </c>
      <c r="AB64" s="222"/>
    </row>
    <row r="65" spans="1:28" ht="15" customHeight="1">
      <c r="A65" s="236"/>
      <c r="B65" s="236"/>
      <c r="C65" s="233"/>
      <c r="D65" s="230"/>
      <c r="E65" s="33" t="s">
        <v>40</v>
      </c>
      <c r="F65" s="111"/>
      <c r="G65" s="111"/>
      <c r="H65" s="111"/>
      <c r="I65" s="112"/>
      <c r="J65" s="112"/>
      <c r="K65" s="112"/>
      <c r="L65" s="113">
        <v>10000</v>
      </c>
      <c r="M65" s="90">
        <v>9900</v>
      </c>
      <c r="N65" s="90">
        <v>9900</v>
      </c>
      <c r="O65" s="78">
        <f t="shared" si="3"/>
        <v>29800</v>
      </c>
      <c r="P65" s="90">
        <v>9900</v>
      </c>
      <c r="Q65" s="115"/>
      <c r="R65" s="115"/>
      <c r="S65" s="113"/>
      <c r="T65" s="113"/>
      <c r="U65" s="14"/>
      <c r="V65" s="14"/>
      <c r="W65" s="14"/>
      <c r="X65" s="14"/>
      <c r="Y65" s="14"/>
      <c r="Z65" s="75">
        <f t="shared" si="4"/>
        <v>9900</v>
      </c>
      <c r="AA65" s="72">
        <f t="shared" si="12"/>
        <v>39700</v>
      </c>
      <c r="AB65" s="222"/>
    </row>
    <row r="66" spans="1:28" ht="15" customHeight="1">
      <c r="A66" s="236"/>
      <c r="B66" s="236"/>
      <c r="C66" s="233"/>
      <c r="D66" s="230"/>
      <c r="E66" s="33" t="s">
        <v>50</v>
      </c>
      <c r="F66" s="111"/>
      <c r="G66" s="111"/>
      <c r="H66" s="111"/>
      <c r="I66" s="112"/>
      <c r="J66" s="112"/>
      <c r="K66" s="112"/>
      <c r="L66" s="113"/>
      <c r="M66" s="90">
        <v>9900</v>
      </c>
      <c r="N66" s="90">
        <v>9900</v>
      </c>
      <c r="O66" s="78">
        <f t="shared" si="3"/>
        <v>19800</v>
      </c>
      <c r="P66" s="90">
        <v>9900</v>
      </c>
      <c r="Q66" s="115"/>
      <c r="R66" s="115"/>
      <c r="S66" s="113"/>
      <c r="T66" s="113"/>
      <c r="U66" s="14"/>
      <c r="V66" s="14"/>
      <c r="W66" s="14"/>
      <c r="X66" s="14"/>
      <c r="Y66" s="14"/>
      <c r="Z66" s="75">
        <f t="shared" si="4"/>
        <v>9900</v>
      </c>
      <c r="AA66" s="72">
        <f t="shared" si="12"/>
        <v>29700</v>
      </c>
      <c r="AB66" s="222"/>
    </row>
    <row r="67" spans="1:28" ht="15" customHeight="1">
      <c r="A67" s="236"/>
      <c r="B67" s="236"/>
      <c r="C67" s="234"/>
      <c r="D67" s="231"/>
      <c r="E67" s="33" t="s">
        <v>51</v>
      </c>
      <c r="F67" s="111"/>
      <c r="G67" s="111"/>
      <c r="H67" s="111"/>
      <c r="I67" s="112"/>
      <c r="J67" s="112"/>
      <c r="K67" s="112"/>
      <c r="L67" s="113">
        <v>10000</v>
      </c>
      <c r="M67" s="90">
        <v>9900</v>
      </c>
      <c r="N67" s="90">
        <v>9900</v>
      </c>
      <c r="O67" s="78">
        <f t="shared" si="3"/>
        <v>29800</v>
      </c>
      <c r="P67" s="90">
        <v>9900</v>
      </c>
      <c r="Q67" s="115"/>
      <c r="R67" s="115"/>
      <c r="S67" s="113"/>
      <c r="T67" s="113"/>
      <c r="U67" s="14"/>
      <c r="V67" s="14"/>
      <c r="W67" s="14"/>
      <c r="X67" s="14"/>
      <c r="Y67" s="14"/>
      <c r="Z67" s="75">
        <f t="shared" si="4"/>
        <v>9900</v>
      </c>
      <c r="AA67" s="72">
        <f t="shared" si="12"/>
        <v>39700</v>
      </c>
      <c r="AB67" s="222"/>
    </row>
    <row r="68" spans="1:28" ht="15" customHeight="1">
      <c r="A68" s="236"/>
      <c r="B68" s="236"/>
      <c r="C68" s="232" t="s">
        <v>69</v>
      </c>
      <c r="D68" s="229">
        <v>50000</v>
      </c>
      <c r="E68" s="33" t="s">
        <v>42</v>
      </c>
      <c r="F68" s="111"/>
      <c r="G68" s="111"/>
      <c r="H68" s="111"/>
      <c r="I68" s="112"/>
      <c r="J68" s="112"/>
      <c r="K68" s="112"/>
      <c r="L68" s="113"/>
      <c r="M68" s="90">
        <v>9900</v>
      </c>
      <c r="N68" s="90">
        <v>9900</v>
      </c>
      <c r="O68" s="78">
        <f t="shared" si="3"/>
        <v>19800</v>
      </c>
      <c r="P68" s="90">
        <v>9900</v>
      </c>
      <c r="Q68" s="115"/>
      <c r="R68" s="115"/>
      <c r="S68" s="113"/>
      <c r="T68" s="113"/>
      <c r="U68" s="14"/>
      <c r="V68" s="14"/>
      <c r="W68" s="14"/>
      <c r="X68" s="14"/>
      <c r="Y68" s="14"/>
      <c r="Z68" s="75">
        <f t="shared" si="4"/>
        <v>9900</v>
      </c>
      <c r="AA68" s="72">
        <f aca="true" t="shared" si="13" ref="AA68:AA98">O68+Z68</f>
        <v>29700</v>
      </c>
      <c r="AB68" s="222"/>
    </row>
    <row r="69" spans="1:28" ht="15" customHeight="1">
      <c r="A69" s="236"/>
      <c r="B69" s="236"/>
      <c r="C69" s="233"/>
      <c r="D69" s="230"/>
      <c r="E69" s="33" t="s">
        <v>52</v>
      </c>
      <c r="F69" s="111"/>
      <c r="G69" s="111"/>
      <c r="H69" s="111"/>
      <c r="I69" s="112"/>
      <c r="J69" s="112"/>
      <c r="K69" s="112"/>
      <c r="L69" s="113">
        <v>10000</v>
      </c>
      <c r="M69" s="90">
        <v>9900</v>
      </c>
      <c r="N69" s="90">
        <v>9900</v>
      </c>
      <c r="O69" s="78">
        <f aca="true" t="shared" si="14" ref="O69:O124">SUM(F69:N69)</f>
        <v>29800</v>
      </c>
      <c r="P69" s="90">
        <v>9900</v>
      </c>
      <c r="Q69" s="115"/>
      <c r="R69" s="115"/>
      <c r="S69" s="113"/>
      <c r="T69" s="113"/>
      <c r="U69" s="14"/>
      <c r="V69" s="14"/>
      <c r="W69" s="14"/>
      <c r="X69" s="14"/>
      <c r="Y69" s="14"/>
      <c r="Z69" s="75">
        <f aca="true" t="shared" si="15" ref="Z69:Z98">SUM(P69:U69)</f>
        <v>9900</v>
      </c>
      <c r="AA69" s="72">
        <f t="shared" si="13"/>
        <v>39700</v>
      </c>
      <c r="AB69" s="222"/>
    </row>
    <row r="70" spans="1:28" ht="15" customHeight="1">
      <c r="A70" s="236"/>
      <c r="B70" s="236"/>
      <c r="C70" s="233"/>
      <c r="D70" s="230"/>
      <c r="E70" s="33" t="s">
        <v>43</v>
      </c>
      <c r="F70" s="111"/>
      <c r="G70" s="111"/>
      <c r="H70" s="111"/>
      <c r="I70" s="112"/>
      <c r="J70" s="112"/>
      <c r="K70" s="112"/>
      <c r="L70" s="113"/>
      <c r="M70" s="90">
        <v>9900</v>
      </c>
      <c r="N70" s="90">
        <v>9900</v>
      </c>
      <c r="O70" s="78">
        <f t="shared" si="14"/>
        <v>19800</v>
      </c>
      <c r="P70" s="90">
        <v>9900</v>
      </c>
      <c r="Q70" s="115"/>
      <c r="R70" s="115"/>
      <c r="S70" s="113"/>
      <c r="T70" s="113"/>
      <c r="U70" s="14"/>
      <c r="V70" s="14"/>
      <c r="W70" s="14"/>
      <c r="X70" s="14"/>
      <c r="Y70" s="14"/>
      <c r="Z70" s="75">
        <f t="shared" si="15"/>
        <v>9900</v>
      </c>
      <c r="AA70" s="72">
        <f t="shared" si="13"/>
        <v>29700</v>
      </c>
      <c r="AB70" s="222"/>
    </row>
    <row r="71" spans="1:28" ht="15" customHeight="1">
      <c r="A71" s="237"/>
      <c r="B71" s="237"/>
      <c r="C71" s="234"/>
      <c r="D71" s="231"/>
      <c r="E71" s="33" t="s">
        <v>53</v>
      </c>
      <c r="F71" s="111"/>
      <c r="G71" s="111"/>
      <c r="H71" s="111"/>
      <c r="I71" s="112"/>
      <c r="J71" s="112"/>
      <c r="K71" s="112"/>
      <c r="L71" s="113"/>
      <c r="M71" s="90">
        <v>9900</v>
      </c>
      <c r="N71" s="90">
        <v>9900</v>
      </c>
      <c r="O71" s="78">
        <f t="shared" si="14"/>
        <v>19800</v>
      </c>
      <c r="P71" s="90">
        <v>9900</v>
      </c>
      <c r="Q71" s="115"/>
      <c r="R71" s="115"/>
      <c r="S71" s="113"/>
      <c r="T71" s="113"/>
      <c r="U71" s="14"/>
      <c r="V71" s="14"/>
      <c r="W71" s="14"/>
      <c r="X71" s="14"/>
      <c r="Y71" s="14"/>
      <c r="Z71" s="75">
        <f t="shared" si="15"/>
        <v>9900</v>
      </c>
      <c r="AA71" s="72">
        <f t="shared" si="13"/>
        <v>29700</v>
      </c>
      <c r="AB71" s="222"/>
    </row>
    <row r="72" spans="1:28" ht="16.5" customHeight="1">
      <c r="A72" s="214" t="s">
        <v>0</v>
      </c>
      <c r="B72" s="215"/>
      <c r="C72" s="28"/>
      <c r="D72" s="53">
        <f>SUM(D60:D71)</f>
        <v>387000</v>
      </c>
      <c r="E72" s="1"/>
      <c r="F72" s="111"/>
      <c r="G72" s="111"/>
      <c r="H72" s="111"/>
      <c r="I72" s="112"/>
      <c r="J72" s="112"/>
      <c r="K72" s="112"/>
      <c r="L72" s="115">
        <f>SUM(L60:L71)</f>
        <v>30000</v>
      </c>
      <c r="M72" s="115">
        <f>SUM(M60:M71)</f>
        <v>119400</v>
      </c>
      <c r="N72" s="115">
        <f>SUM(N60:N71)</f>
        <v>118800</v>
      </c>
      <c r="O72" s="78">
        <f t="shared" si="14"/>
        <v>268200</v>
      </c>
      <c r="P72" s="115">
        <f>SUM(P60:P71)</f>
        <v>118800</v>
      </c>
      <c r="Q72" s="115"/>
      <c r="R72" s="115"/>
      <c r="S72" s="113"/>
      <c r="T72" s="113"/>
      <c r="U72" s="14"/>
      <c r="V72" s="14"/>
      <c r="W72" s="14"/>
      <c r="X72" s="14"/>
      <c r="Y72" s="14"/>
      <c r="Z72" s="75">
        <f t="shared" si="15"/>
        <v>118800</v>
      </c>
      <c r="AA72" s="72">
        <f t="shared" si="13"/>
        <v>387000</v>
      </c>
      <c r="AB72" s="2"/>
    </row>
    <row r="73" spans="1:28" ht="21" customHeight="1">
      <c r="A73" s="216" t="s">
        <v>83</v>
      </c>
      <c r="B73" s="219" t="s">
        <v>73</v>
      </c>
      <c r="C73" s="223" t="s">
        <v>81</v>
      </c>
      <c r="D73" s="226">
        <v>220000</v>
      </c>
      <c r="E73" s="33" t="s">
        <v>47</v>
      </c>
      <c r="F73" s="111"/>
      <c r="G73" s="111"/>
      <c r="H73" s="111"/>
      <c r="I73" s="112"/>
      <c r="J73" s="112"/>
      <c r="K73" s="112"/>
      <c r="L73" s="113"/>
      <c r="M73" s="113"/>
      <c r="N73" s="113">
        <v>6000</v>
      </c>
      <c r="O73" s="78">
        <f t="shared" si="14"/>
        <v>6000</v>
      </c>
      <c r="P73" s="113">
        <v>6000</v>
      </c>
      <c r="Q73" s="113">
        <v>6000</v>
      </c>
      <c r="R73" s="113"/>
      <c r="S73" s="113"/>
      <c r="T73" s="113"/>
      <c r="U73" s="14"/>
      <c r="V73" s="14"/>
      <c r="W73" s="14"/>
      <c r="X73" s="14"/>
      <c r="Y73" s="14"/>
      <c r="Z73" s="75">
        <f t="shared" si="15"/>
        <v>12000</v>
      </c>
      <c r="AA73" s="72">
        <f t="shared" si="13"/>
        <v>18000</v>
      </c>
      <c r="AB73" s="222" t="s">
        <v>82</v>
      </c>
    </row>
    <row r="74" spans="1:28" ht="15">
      <c r="A74" s="217"/>
      <c r="B74" s="220"/>
      <c r="C74" s="224"/>
      <c r="D74" s="227"/>
      <c r="E74" s="33" t="s">
        <v>48</v>
      </c>
      <c r="F74" s="111"/>
      <c r="G74" s="111"/>
      <c r="H74" s="111"/>
      <c r="I74" s="112"/>
      <c r="J74" s="112"/>
      <c r="K74" s="112"/>
      <c r="L74" s="113"/>
      <c r="M74" s="113"/>
      <c r="N74" s="113">
        <v>6000</v>
      </c>
      <c r="O74" s="78">
        <f t="shared" si="14"/>
        <v>6000</v>
      </c>
      <c r="P74" s="113">
        <v>6000</v>
      </c>
      <c r="Q74" s="113">
        <v>6000</v>
      </c>
      <c r="R74" s="113"/>
      <c r="S74" s="113"/>
      <c r="T74" s="113"/>
      <c r="U74" s="14"/>
      <c r="V74" s="14"/>
      <c r="W74" s="14"/>
      <c r="X74" s="14"/>
      <c r="Y74" s="14"/>
      <c r="Z74" s="75">
        <f t="shared" si="15"/>
        <v>12000</v>
      </c>
      <c r="AA74" s="72">
        <f t="shared" si="13"/>
        <v>18000</v>
      </c>
      <c r="AB74" s="222"/>
    </row>
    <row r="75" spans="1:28" ht="15">
      <c r="A75" s="217"/>
      <c r="B75" s="220"/>
      <c r="C75" s="224"/>
      <c r="D75" s="227"/>
      <c r="E75" s="33" t="s">
        <v>39</v>
      </c>
      <c r="F75" s="111"/>
      <c r="G75" s="111"/>
      <c r="H75" s="111"/>
      <c r="I75" s="112"/>
      <c r="J75" s="112"/>
      <c r="K75" s="112"/>
      <c r="L75" s="113"/>
      <c r="M75" s="113"/>
      <c r="N75" s="113">
        <v>6000</v>
      </c>
      <c r="O75" s="78">
        <f t="shared" si="14"/>
        <v>6000</v>
      </c>
      <c r="P75" s="113">
        <v>6000</v>
      </c>
      <c r="Q75" s="113">
        <v>6000</v>
      </c>
      <c r="R75" s="113"/>
      <c r="S75" s="113"/>
      <c r="T75" s="113"/>
      <c r="U75" s="14"/>
      <c r="V75" s="14"/>
      <c r="W75" s="14"/>
      <c r="X75" s="14"/>
      <c r="Y75" s="14"/>
      <c r="Z75" s="75">
        <f t="shared" si="15"/>
        <v>12000</v>
      </c>
      <c r="AA75" s="72">
        <f t="shared" si="13"/>
        <v>18000</v>
      </c>
      <c r="AB75" s="222"/>
    </row>
    <row r="76" spans="1:28" ht="15">
      <c r="A76" s="217"/>
      <c r="B76" s="220"/>
      <c r="C76" s="224"/>
      <c r="D76" s="227"/>
      <c r="E76" s="33" t="s">
        <v>49</v>
      </c>
      <c r="F76" s="111"/>
      <c r="G76" s="111"/>
      <c r="H76" s="111"/>
      <c r="I76" s="112"/>
      <c r="J76" s="112"/>
      <c r="K76" s="112"/>
      <c r="L76" s="113"/>
      <c r="M76" s="113"/>
      <c r="N76" s="113">
        <v>6000</v>
      </c>
      <c r="O76" s="78">
        <f t="shared" si="14"/>
        <v>6000</v>
      </c>
      <c r="P76" s="113">
        <v>6000</v>
      </c>
      <c r="Q76" s="113">
        <v>6000</v>
      </c>
      <c r="R76" s="113"/>
      <c r="S76" s="113"/>
      <c r="T76" s="113"/>
      <c r="U76" s="14"/>
      <c r="V76" s="14"/>
      <c r="W76" s="14"/>
      <c r="X76" s="14"/>
      <c r="Y76" s="14"/>
      <c r="Z76" s="75">
        <f t="shared" si="15"/>
        <v>12000</v>
      </c>
      <c r="AA76" s="72">
        <f t="shared" si="13"/>
        <v>18000</v>
      </c>
      <c r="AB76" s="222"/>
    </row>
    <row r="77" spans="1:28" ht="15">
      <c r="A77" s="217"/>
      <c r="B77" s="220"/>
      <c r="C77" s="224"/>
      <c r="D77" s="227"/>
      <c r="E77" s="33" t="s">
        <v>41</v>
      </c>
      <c r="F77" s="111"/>
      <c r="G77" s="111"/>
      <c r="H77" s="111"/>
      <c r="I77" s="112"/>
      <c r="J77" s="112"/>
      <c r="K77" s="112"/>
      <c r="L77" s="113"/>
      <c r="M77" s="113"/>
      <c r="N77" s="113">
        <v>6000</v>
      </c>
      <c r="O77" s="78">
        <f t="shared" si="14"/>
        <v>6000</v>
      </c>
      <c r="P77" s="113">
        <v>6000</v>
      </c>
      <c r="Q77" s="113">
        <v>6000</v>
      </c>
      <c r="R77" s="113"/>
      <c r="S77" s="113"/>
      <c r="T77" s="113"/>
      <c r="U77" s="14"/>
      <c r="V77" s="14"/>
      <c r="W77" s="14"/>
      <c r="X77" s="14"/>
      <c r="Y77" s="14"/>
      <c r="Z77" s="75">
        <f t="shared" si="15"/>
        <v>12000</v>
      </c>
      <c r="AA77" s="72">
        <f t="shared" si="13"/>
        <v>18000</v>
      </c>
      <c r="AB77" s="222"/>
    </row>
    <row r="78" spans="1:28" ht="15">
      <c r="A78" s="217"/>
      <c r="B78" s="220"/>
      <c r="C78" s="224"/>
      <c r="D78" s="227"/>
      <c r="E78" s="33" t="s">
        <v>40</v>
      </c>
      <c r="F78" s="111"/>
      <c r="G78" s="111"/>
      <c r="H78" s="111"/>
      <c r="I78" s="112"/>
      <c r="J78" s="112"/>
      <c r="K78" s="112"/>
      <c r="L78" s="113"/>
      <c r="M78" s="113"/>
      <c r="N78" s="113">
        <v>6000</v>
      </c>
      <c r="O78" s="78">
        <f t="shared" si="14"/>
        <v>6000</v>
      </c>
      <c r="P78" s="113">
        <v>6000</v>
      </c>
      <c r="Q78" s="113">
        <v>6000</v>
      </c>
      <c r="R78" s="113"/>
      <c r="S78" s="113"/>
      <c r="T78" s="113"/>
      <c r="U78" s="14"/>
      <c r="V78" s="14"/>
      <c r="W78" s="14"/>
      <c r="X78" s="14"/>
      <c r="Y78" s="14"/>
      <c r="Z78" s="75">
        <f t="shared" si="15"/>
        <v>12000</v>
      </c>
      <c r="AA78" s="72">
        <f t="shared" si="13"/>
        <v>18000</v>
      </c>
      <c r="AB78" s="222"/>
    </row>
    <row r="79" spans="1:28" ht="15">
      <c r="A79" s="217"/>
      <c r="B79" s="220"/>
      <c r="C79" s="224"/>
      <c r="D79" s="227"/>
      <c r="E79" s="33" t="s">
        <v>50</v>
      </c>
      <c r="F79" s="111"/>
      <c r="G79" s="111"/>
      <c r="H79" s="111"/>
      <c r="I79" s="112"/>
      <c r="J79" s="112"/>
      <c r="K79" s="112"/>
      <c r="L79" s="113"/>
      <c r="M79" s="113"/>
      <c r="N79" s="113">
        <v>6000</v>
      </c>
      <c r="O79" s="78">
        <f t="shared" si="14"/>
        <v>6000</v>
      </c>
      <c r="P79" s="113">
        <v>6000</v>
      </c>
      <c r="Q79" s="113">
        <v>6000</v>
      </c>
      <c r="R79" s="113"/>
      <c r="S79" s="113"/>
      <c r="T79" s="113"/>
      <c r="U79" s="14"/>
      <c r="V79" s="14"/>
      <c r="W79" s="14"/>
      <c r="X79" s="14"/>
      <c r="Y79" s="14"/>
      <c r="Z79" s="75">
        <f t="shared" si="15"/>
        <v>12000</v>
      </c>
      <c r="AA79" s="72">
        <f t="shared" si="13"/>
        <v>18000</v>
      </c>
      <c r="AB79" s="222"/>
    </row>
    <row r="80" spans="1:28" ht="15">
      <c r="A80" s="217"/>
      <c r="B80" s="220"/>
      <c r="C80" s="224"/>
      <c r="D80" s="227"/>
      <c r="E80" s="33" t="s">
        <v>51</v>
      </c>
      <c r="F80" s="111"/>
      <c r="G80" s="111"/>
      <c r="H80" s="111"/>
      <c r="I80" s="112"/>
      <c r="J80" s="112"/>
      <c r="K80" s="112"/>
      <c r="L80" s="113"/>
      <c r="M80" s="113"/>
      <c r="N80" s="113">
        <v>6000</v>
      </c>
      <c r="O80" s="78">
        <f t="shared" si="14"/>
        <v>6000</v>
      </c>
      <c r="P80" s="113">
        <v>6000</v>
      </c>
      <c r="Q80" s="113">
        <v>6000</v>
      </c>
      <c r="R80" s="113"/>
      <c r="S80" s="113"/>
      <c r="T80" s="113"/>
      <c r="U80" s="14"/>
      <c r="V80" s="14"/>
      <c r="W80" s="14"/>
      <c r="X80" s="14"/>
      <c r="Y80" s="14"/>
      <c r="Z80" s="75">
        <f t="shared" si="15"/>
        <v>12000</v>
      </c>
      <c r="AA80" s="72">
        <f t="shared" si="13"/>
        <v>18000</v>
      </c>
      <c r="AB80" s="222"/>
    </row>
    <row r="81" spans="1:28" ht="15">
      <c r="A81" s="217"/>
      <c r="B81" s="220"/>
      <c r="C81" s="224"/>
      <c r="D81" s="227"/>
      <c r="E81" s="33" t="s">
        <v>42</v>
      </c>
      <c r="F81" s="111"/>
      <c r="G81" s="111"/>
      <c r="H81" s="111"/>
      <c r="I81" s="112"/>
      <c r="J81" s="112"/>
      <c r="K81" s="112"/>
      <c r="L81" s="113"/>
      <c r="M81" s="113">
        <v>2000</v>
      </c>
      <c r="N81" s="113">
        <v>6000</v>
      </c>
      <c r="O81" s="78">
        <f t="shared" si="14"/>
        <v>8000</v>
      </c>
      <c r="P81" s="113">
        <v>6000</v>
      </c>
      <c r="Q81" s="113">
        <v>6000</v>
      </c>
      <c r="R81" s="113"/>
      <c r="S81" s="113"/>
      <c r="T81" s="113"/>
      <c r="U81" s="14"/>
      <c r="V81" s="14"/>
      <c r="W81" s="14"/>
      <c r="X81" s="14"/>
      <c r="Y81" s="14"/>
      <c r="Z81" s="75">
        <f t="shared" si="15"/>
        <v>12000</v>
      </c>
      <c r="AA81" s="72">
        <f t="shared" si="13"/>
        <v>20000</v>
      </c>
      <c r="AB81" s="222"/>
    </row>
    <row r="82" spans="1:28" ht="15">
      <c r="A82" s="217"/>
      <c r="B82" s="220"/>
      <c r="C82" s="224"/>
      <c r="D82" s="227"/>
      <c r="E82" s="33" t="s">
        <v>52</v>
      </c>
      <c r="F82" s="111"/>
      <c r="G82" s="111"/>
      <c r="H82" s="111"/>
      <c r="I82" s="112"/>
      <c r="J82" s="112"/>
      <c r="K82" s="112"/>
      <c r="L82" s="113"/>
      <c r="M82" s="113">
        <v>2000</v>
      </c>
      <c r="N82" s="113">
        <v>6000</v>
      </c>
      <c r="O82" s="78">
        <f t="shared" si="14"/>
        <v>8000</v>
      </c>
      <c r="P82" s="113">
        <v>6000</v>
      </c>
      <c r="Q82" s="113">
        <v>6000</v>
      </c>
      <c r="R82" s="113"/>
      <c r="S82" s="113"/>
      <c r="T82" s="113"/>
      <c r="U82" s="14"/>
      <c r="V82" s="14"/>
      <c r="W82" s="14"/>
      <c r="X82" s="14"/>
      <c r="Y82" s="14"/>
      <c r="Z82" s="75">
        <f t="shared" si="15"/>
        <v>12000</v>
      </c>
      <c r="AA82" s="72">
        <f t="shared" si="13"/>
        <v>20000</v>
      </c>
      <c r="AB82" s="222"/>
    </row>
    <row r="83" spans="1:28" ht="15">
      <c r="A83" s="217"/>
      <c r="B83" s="220"/>
      <c r="C83" s="224"/>
      <c r="D83" s="227"/>
      <c r="E83" s="33" t="s">
        <v>43</v>
      </c>
      <c r="F83" s="111"/>
      <c r="G83" s="111"/>
      <c r="H83" s="111"/>
      <c r="I83" s="112"/>
      <c r="J83" s="112"/>
      <c r="K83" s="112"/>
      <c r="L83" s="113"/>
      <c r="M83" s="113">
        <v>2000</v>
      </c>
      <c r="N83" s="113">
        <v>6000</v>
      </c>
      <c r="O83" s="78">
        <f t="shared" si="14"/>
        <v>8000</v>
      </c>
      <c r="P83" s="113">
        <v>6000</v>
      </c>
      <c r="Q83" s="113">
        <v>8000</v>
      </c>
      <c r="R83" s="113"/>
      <c r="S83" s="113"/>
      <c r="T83" s="113"/>
      <c r="U83" s="14"/>
      <c r="V83" s="14"/>
      <c r="W83" s="14"/>
      <c r="X83" s="14"/>
      <c r="Y83" s="14"/>
      <c r="Z83" s="75">
        <f t="shared" si="15"/>
        <v>14000</v>
      </c>
      <c r="AA83" s="72">
        <f t="shared" si="13"/>
        <v>22000</v>
      </c>
      <c r="AB83" s="222"/>
    </row>
    <row r="84" spans="1:28" ht="15">
      <c r="A84" s="218"/>
      <c r="B84" s="221"/>
      <c r="C84" s="225"/>
      <c r="D84" s="228"/>
      <c r="E84" s="33" t="s">
        <v>53</v>
      </c>
      <c r="F84" s="111"/>
      <c r="G84" s="111"/>
      <c r="H84" s="111"/>
      <c r="I84" s="112"/>
      <c r="J84" s="112"/>
      <c r="K84" s="112"/>
      <c r="L84" s="113"/>
      <c r="M84" s="113">
        <v>2000</v>
      </c>
      <c r="N84" s="113">
        <v>6000</v>
      </c>
      <c r="O84" s="78">
        <f t="shared" si="14"/>
        <v>8000</v>
      </c>
      <c r="P84" s="113">
        <v>6000</v>
      </c>
      <c r="Q84" s="113"/>
      <c r="R84" s="113"/>
      <c r="S84" s="113"/>
      <c r="T84" s="113"/>
      <c r="U84" s="14"/>
      <c r="V84" s="14"/>
      <c r="W84" s="14"/>
      <c r="X84" s="14"/>
      <c r="Y84" s="14"/>
      <c r="Z84" s="75">
        <f t="shared" si="15"/>
        <v>6000</v>
      </c>
      <c r="AA84" s="72">
        <f t="shared" si="13"/>
        <v>14000</v>
      </c>
      <c r="AB84" s="222"/>
    </row>
    <row r="85" spans="1:28" ht="15">
      <c r="A85" s="214" t="s">
        <v>0</v>
      </c>
      <c r="B85" s="215"/>
      <c r="C85" s="28"/>
      <c r="D85" s="50">
        <f>SUM(D73)</f>
        <v>220000</v>
      </c>
      <c r="E85" s="1"/>
      <c r="F85" s="111"/>
      <c r="G85" s="111"/>
      <c r="H85" s="111"/>
      <c r="I85" s="112"/>
      <c r="J85" s="112"/>
      <c r="K85" s="112"/>
      <c r="L85" s="113"/>
      <c r="M85" s="115">
        <f>SUM(M81:M84)</f>
        <v>8000</v>
      </c>
      <c r="N85" s="115">
        <f>SUM(N73:N84)</f>
        <v>72000</v>
      </c>
      <c r="O85" s="78">
        <f t="shared" si="14"/>
        <v>80000</v>
      </c>
      <c r="P85" s="115">
        <f>SUM(P73:P84)</f>
        <v>72000</v>
      </c>
      <c r="Q85" s="115">
        <f>SUM(Q73:Q84)</f>
        <v>68000</v>
      </c>
      <c r="R85" s="113"/>
      <c r="S85" s="113"/>
      <c r="T85" s="113"/>
      <c r="U85" s="14"/>
      <c r="V85" s="14"/>
      <c r="W85" s="14"/>
      <c r="X85" s="14"/>
      <c r="Y85" s="14"/>
      <c r="Z85" s="75">
        <f t="shared" si="15"/>
        <v>140000</v>
      </c>
      <c r="AA85" s="72">
        <f t="shared" si="13"/>
        <v>220000</v>
      </c>
      <c r="AB85" s="2"/>
    </row>
    <row r="86" spans="1:28" ht="20.25" customHeight="1">
      <c r="A86" s="216" t="s">
        <v>84</v>
      </c>
      <c r="B86" s="219" t="s">
        <v>85</v>
      </c>
      <c r="C86" s="223" t="s">
        <v>86</v>
      </c>
      <c r="D86" s="226">
        <v>200000</v>
      </c>
      <c r="E86" s="33" t="s">
        <v>47</v>
      </c>
      <c r="F86" s="111"/>
      <c r="G86" s="111"/>
      <c r="H86" s="111"/>
      <c r="I86" s="6"/>
      <c r="J86" s="112"/>
      <c r="K86" s="112"/>
      <c r="L86" s="113"/>
      <c r="M86" s="113"/>
      <c r="N86" s="113"/>
      <c r="O86" s="78">
        <f t="shared" si="14"/>
        <v>0</v>
      </c>
      <c r="P86" s="113">
        <v>6000</v>
      </c>
      <c r="Q86" s="113">
        <v>10500</v>
      </c>
      <c r="R86" s="113"/>
      <c r="S86" s="113"/>
      <c r="T86" s="113"/>
      <c r="U86" s="14"/>
      <c r="V86" s="14"/>
      <c r="W86" s="14"/>
      <c r="X86" s="14"/>
      <c r="Y86" s="14"/>
      <c r="Z86" s="75">
        <f t="shared" si="15"/>
        <v>16500</v>
      </c>
      <c r="AA86" s="72">
        <f t="shared" si="13"/>
        <v>16500</v>
      </c>
      <c r="AB86" s="222" t="s">
        <v>87</v>
      </c>
    </row>
    <row r="87" spans="1:28" ht="15">
      <c r="A87" s="217"/>
      <c r="B87" s="220"/>
      <c r="C87" s="224"/>
      <c r="D87" s="227"/>
      <c r="E87" s="33" t="s">
        <v>70</v>
      </c>
      <c r="F87" s="111"/>
      <c r="G87" s="111"/>
      <c r="H87" s="111"/>
      <c r="I87" s="6"/>
      <c r="J87" s="112"/>
      <c r="K87" s="112"/>
      <c r="L87" s="113"/>
      <c r="M87" s="113"/>
      <c r="N87" s="113"/>
      <c r="O87" s="78">
        <f t="shared" si="14"/>
        <v>0</v>
      </c>
      <c r="P87" s="113">
        <v>6000</v>
      </c>
      <c r="Q87" s="113">
        <v>10500</v>
      </c>
      <c r="R87" s="113"/>
      <c r="S87" s="113"/>
      <c r="T87" s="113"/>
      <c r="U87" s="14"/>
      <c r="V87" s="14"/>
      <c r="W87" s="14"/>
      <c r="X87" s="14"/>
      <c r="Y87" s="14"/>
      <c r="Z87" s="75">
        <f t="shared" si="15"/>
        <v>16500</v>
      </c>
      <c r="AA87" s="72">
        <f t="shared" si="13"/>
        <v>16500</v>
      </c>
      <c r="AB87" s="222"/>
    </row>
    <row r="88" spans="1:28" ht="15">
      <c r="A88" s="217"/>
      <c r="B88" s="220"/>
      <c r="C88" s="224"/>
      <c r="D88" s="227"/>
      <c r="E88" s="33" t="s">
        <v>39</v>
      </c>
      <c r="F88" s="111"/>
      <c r="G88" s="111"/>
      <c r="H88" s="111"/>
      <c r="I88" s="6"/>
      <c r="J88" s="112"/>
      <c r="K88" s="112"/>
      <c r="L88" s="113"/>
      <c r="M88" s="113"/>
      <c r="N88" s="113"/>
      <c r="O88" s="78">
        <f t="shared" si="14"/>
        <v>0</v>
      </c>
      <c r="P88" s="113">
        <v>6000</v>
      </c>
      <c r="Q88" s="113">
        <v>10500</v>
      </c>
      <c r="R88" s="113"/>
      <c r="S88" s="113"/>
      <c r="T88" s="113"/>
      <c r="U88" s="14"/>
      <c r="V88" s="14"/>
      <c r="W88" s="14"/>
      <c r="X88" s="14"/>
      <c r="Y88" s="14"/>
      <c r="Z88" s="75">
        <f t="shared" si="15"/>
        <v>16500</v>
      </c>
      <c r="AA88" s="72">
        <f t="shared" si="13"/>
        <v>16500</v>
      </c>
      <c r="AB88" s="222"/>
    </row>
    <row r="89" spans="1:28" ht="15">
      <c r="A89" s="217"/>
      <c r="B89" s="220"/>
      <c r="C89" s="224"/>
      <c r="D89" s="227"/>
      <c r="E89" s="33" t="s">
        <v>49</v>
      </c>
      <c r="F89" s="111"/>
      <c r="G89" s="111"/>
      <c r="H89" s="111"/>
      <c r="I89" s="6"/>
      <c r="J89" s="112"/>
      <c r="K89" s="112"/>
      <c r="L89" s="113"/>
      <c r="M89" s="113"/>
      <c r="N89" s="113"/>
      <c r="O89" s="78">
        <f t="shared" si="14"/>
        <v>0</v>
      </c>
      <c r="P89" s="113">
        <v>6000</v>
      </c>
      <c r="Q89" s="113">
        <v>10500</v>
      </c>
      <c r="R89" s="113"/>
      <c r="S89" s="113"/>
      <c r="T89" s="113"/>
      <c r="U89" s="14"/>
      <c r="V89" s="14"/>
      <c r="W89" s="14"/>
      <c r="X89" s="14"/>
      <c r="Y89" s="14"/>
      <c r="Z89" s="75">
        <f t="shared" si="15"/>
        <v>16500</v>
      </c>
      <c r="AA89" s="72">
        <f t="shared" si="13"/>
        <v>16500</v>
      </c>
      <c r="AB89" s="222"/>
    </row>
    <row r="90" spans="1:28" ht="15">
      <c r="A90" s="217"/>
      <c r="B90" s="220"/>
      <c r="C90" s="224"/>
      <c r="D90" s="227"/>
      <c r="E90" s="33" t="s">
        <v>41</v>
      </c>
      <c r="F90" s="111"/>
      <c r="G90" s="111"/>
      <c r="H90" s="111"/>
      <c r="I90" s="6"/>
      <c r="J90" s="112"/>
      <c r="K90" s="112"/>
      <c r="L90" s="113"/>
      <c r="M90" s="113"/>
      <c r="N90" s="113"/>
      <c r="O90" s="78">
        <f t="shared" si="14"/>
        <v>0</v>
      </c>
      <c r="P90" s="113">
        <v>6000</v>
      </c>
      <c r="Q90" s="113">
        <v>10500</v>
      </c>
      <c r="R90" s="113"/>
      <c r="S90" s="113"/>
      <c r="T90" s="113"/>
      <c r="U90" s="14"/>
      <c r="V90" s="14"/>
      <c r="W90" s="14"/>
      <c r="X90" s="14"/>
      <c r="Y90" s="14"/>
      <c r="Z90" s="75">
        <f t="shared" si="15"/>
        <v>16500</v>
      </c>
      <c r="AA90" s="72">
        <f t="shared" si="13"/>
        <v>16500</v>
      </c>
      <c r="AB90" s="222"/>
    </row>
    <row r="91" spans="1:28" ht="15">
      <c r="A91" s="217"/>
      <c r="B91" s="220"/>
      <c r="C91" s="224"/>
      <c r="D91" s="227"/>
      <c r="E91" s="33" t="s">
        <v>40</v>
      </c>
      <c r="F91" s="111"/>
      <c r="G91" s="111"/>
      <c r="H91" s="111"/>
      <c r="I91" s="6"/>
      <c r="J91" s="112"/>
      <c r="K91" s="112"/>
      <c r="L91" s="113"/>
      <c r="M91" s="113"/>
      <c r="N91" s="113"/>
      <c r="O91" s="78">
        <f t="shared" si="14"/>
        <v>0</v>
      </c>
      <c r="P91" s="113">
        <v>6000</v>
      </c>
      <c r="Q91" s="113">
        <v>10500</v>
      </c>
      <c r="R91" s="113"/>
      <c r="S91" s="113"/>
      <c r="T91" s="113"/>
      <c r="U91" s="14"/>
      <c r="V91" s="14"/>
      <c r="W91" s="14"/>
      <c r="X91" s="14"/>
      <c r="Y91" s="14"/>
      <c r="Z91" s="75">
        <f t="shared" si="15"/>
        <v>16500</v>
      </c>
      <c r="AA91" s="72">
        <f t="shared" si="13"/>
        <v>16500</v>
      </c>
      <c r="AB91" s="222"/>
    </row>
    <row r="92" spans="1:28" ht="15">
      <c r="A92" s="217"/>
      <c r="B92" s="220"/>
      <c r="C92" s="224"/>
      <c r="D92" s="227"/>
      <c r="E92" s="33" t="s">
        <v>50</v>
      </c>
      <c r="F92" s="111"/>
      <c r="G92" s="111"/>
      <c r="H92" s="111"/>
      <c r="I92" s="6"/>
      <c r="J92" s="112"/>
      <c r="K92" s="112"/>
      <c r="L92" s="113"/>
      <c r="M92" s="113"/>
      <c r="N92" s="113"/>
      <c r="O92" s="78">
        <f t="shared" si="14"/>
        <v>0</v>
      </c>
      <c r="P92" s="113">
        <v>6000</v>
      </c>
      <c r="Q92" s="113">
        <v>10500</v>
      </c>
      <c r="R92" s="113"/>
      <c r="S92" s="113"/>
      <c r="T92" s="113"/>
      <c r="U92" s="14"/>
      <c r="V92" s="14"/>
      <c r="W92" s="14"/>
      <c r="X92" s="14"/>
      <c r="Y92" s="14"/>
      <c r="Z92" s="75">
        <f t="shared" si="15"/>
        <v>16500</v>
      </c>
      <c r="AA92" s="72">
        <f t="shared" si="13"/>
        <v>16500</v>
      </c>
      <c r="AB92" s="222"/>
    </row>
    <row r="93" spans="1:28" ht="15">
      <c r="A93" s="217"/>
      <c r="B93" s="220"/>
      <c r="C93" s="224"/>
      <c r="D93" s="227"/>
      <c r="E93" s="33" t="s">
        <v>51</v>
      </c>
      <c r="F93" s="111"/>
      <c r="G93" s="111"/>
      <c r="H93" s="111"/>
      <c r="I93" s="6"/>
      <c r="J93" s="112"/>
      <c r="K93" s="112"/>
      <c r="L93" s="113"/>
      <c r="M93" s="113"/>
      <c r="N93" s="113"/>
      <c r="O93" s="78">
        <f t="shared" si="14"/>
        <v>0</v>
      </c>
      <c r="P93" s="113">
        <v>6000</v>
      </c>
      <c r="Q93" s="113">
        <v>10500</v>
      </c>
      <c r="R93" s="113"/>
      <c r="S93" s="113"/>
      <c r="T93" s="113"/>
      <c r="U93" s="14"/>
      <c r="V93" s="14"/>
      <c r="W93" s="14"/>
      <c r="X93" s="14"/>
      <c r="Y93" s="14"/>
      <c r="Z93" s="75">
        <f t="shared" si="15"/>
        <v>16500</v>
      </c>
      <c r="AA93" s="72">
        <f t="shared" si="13"/>
        <v>16500</v>
      </c>
      <c r="AB93" s="222"/>
    </row>
    <row r="94" spans="1:28" ht="15">
      <c r="A94" s="217"/>
      <c r="B94" s="220"/>
      <c r="C94" s="224"/>
      <c r="D94" s="227"/>
      <c r="E94" s="33" t="s">
        <v>42</v>
      </c>
      <c r="F94" s="111"/>
      <c r="G94" s="111"/>
      <c r="H94" s="111"/>
      <c r="I94" s="6"/>
      <c r="J94" s="112"/>
      <c r="K94" s="112"/>
      <c r="L94" s="113"/>
      <c r="M94" s="113"/>
      <c r="N94" s="113"/>
      <c r="O94" s="78">
        <f t="shared" si="14"/>
        <v>0</v>
      </c>
      <c r="P94" s="113">
        <v>6000</v>
      </c>
      <c r="Q94" s="113">
        <v>10500</v>
      </c>
      <c r="R94" s="113"/>
      <c r="S94" s="113"/>
      <c r="T94" s="113"/>
      <c r="U94" s="14"/>
      <c r="V94" s="14"/>
      <c r="W94" s="14"/>
      <c r="X94" s="14"/>
      <c r="Y94" s="14"/>
      <c r="Z94" s="75">
        <f t="shared" si="15"/>
        <v>16500</v>
      </c>
      <c r="AA94" s="72">
        <f t="shared" si="13"/>
        <v>16500</v>
      </c>
      <c r="AB94" s="222"/>
    </row>
    <row r="95" spans="1:28" ht="15">
      <c r="A95" s="217"/>
      <c r="B95" s="220"/>
      <c r="C95" s="224"/>
      <c r="D95" s="227"/>
      <c r="E95" s="33" t="s">
        <v>52</v>
      </c>
      <c r="F95" s="111"/>
      <c r="G95" s="111"/>
      <c r="H95" s="111"/>
      <c r="I95" s="6"/>
      <c r="J95" s="112"/>
      <c r="K95" s="112"/>
      <c r="L95" s="113"/>
      <c r="M95" s="113"/>
      <c r="N95" s="113"/>
      <c r="O95" s="78">
        <f t="shared" si="14"/>
        <v>0</v>
      </c>
      <c r="P95" s="113">
        <v>6000</v>
      </c>
      <c r="Q95" s="113">
        <v>10500</v>
      </c>
      <c r="R95" s="113"/>
      <c r="S95" s="113"/>
      <c r="T95" s="113"/>
      <c r="U95" s="14"/>
      <c r="V95" s="14"/>
      <c r="W95" s="14"/>
      <c r="X95" s="14"/>
      <c r="Y95" s="14"/>
      <c r="Z95" s="75">
        <f t="shared" si="15"/>
        <v>16500</v>
      </c>
      <c r="AA95" s="72">
        <f t="shared" si="13"/>
        <v>16500</v>
      </c>
      <c r="AB95" s="222"/>
    </row>
    <row r="96" spans="1:28" ht="15">
      <c r="A96" s="217"/>
      <c r="B96" s="220"/>
      <c r="C96" s="224"/>
      <c r="D96" s="227"/>
      <c r="E96" s="33" t="s">
        <v>43</v>
      </c>
      <c r="F96" s="111"/>
      <c r="G96" s="111"/>
      <c r="H96" s="111"/>
      <c r="I96" s="6"/>
      <c r="J96" s="112"/>
      <c r="K96" s="112"/>
      <c r="L96" s="113"/>
      <c r="M96" s="113"/>
      <c r="N96" s="113"/>
      <c r="O96" s="78">
        <f t="shared" si="14"/>
        <v>0</v>
      </c>
      <c r="P96" s="113">
        <v>6000</v>
      </c>
      <c r="Q96" s="113">
        <v>10500</v>
      </c>
      <c r="R96" s="113"/>
      <c r="S96" s="113"/>
      <c r="T96" s="113"/>
      <c r="U96" s="14"/>
      <c r="V96" s="14"/>
      <c r="W96" s="14"/>
      <c r="X96" s="14"/>
      <c r="Y96" s="14"/>
      <c r="Z96" s="75">
        <f t="shared" si="15"/>
        <v>16500</v>
      </c>
      <c r="AA96" s="72">
        <f t="shared" si="13"/>
        <v>16500</v>
      </c>
      <c r="AB96" s="222"/>
    </row>
    <row r="97" spans="1:28" ht="15">
      <c r="A97" s="218"/>
      <c r="B97" s="221"/>
      <c r="C97" s="225"/>
      <c r="D97" s="228"/>
      <c r="E97" s="33" t="s">
        <v>53</v>
      </c>
      <c r="F97" s="111"/>
      <c r="G97" s="111"/>
      <c r="H97" s="111"/>
      <c r="I97" s="6"/>
      <c r="J97" s="112"/>
      <c r="K97" s="112"/>
      <c r="L97" s="113"/>
      <c r="M97" s="113"/>
      <c r="N97" s="113"/>
      <c r="O97" s="78">
        <f t="shared" si="14"/>
        <v>0</v>
      </c>
      <c r="P97" s="113">
        <v>6000</v>
      </c>
      <c r="Q97" s="113">
        <v>12500</v>
      </c>
      <c r="R97" s="113"/>
      <c r="S97" s="113"/>
      <c r="T97" s="113"/>
      <c r="U97" s="14"/>
      <c r="V97" s="14"/>
      <c r="W97" s="14"/>
      <c r="X97" s="14"/>
      <c r="Y97" s="14"/>
      <c r="Z97" s="75">
        <f t="shared" si="15"/>
        <v>18500</v>
      </c>
      <c r="AA97" s="72">
        <f t="shared" si="13"/>
        <v>18500</v>
      </c>
      <c r="AB97" s="222"/>
    </row>
    <row r="98" spans="1:28" ht="15">
      <c r="A98" s="214" t="s">
        <v>0</v>
      </c>
      <c r="B98" s="215"/>
      <c r="C98" s="28"/>
      <c r="D98" s="51">
        <f>SUM(D86)</f>
        <v>200000</v>
      </c>
      <c r="E98" s="1"/>
      <c r="F98" s="111"/>
      <c r="G98" s="111"/>
      <c r="H98" s="111"/>
      <c r="I98" s="6"/>
      <c r="J98" s="112"/>
      <c r="K98" s="112"/>
      <c r="L98" s="113"/>
      <c r="M98" s="113"/>
      <c r="N98" s="113"/>
      <c r="O98" s="78">
        <f t="shared" si="14"/>
        <v>0</v>
      </c>
      <c r="P98" s="115">
        <f>SUM(P86:P97)</f>
        <v>72000</v>
      </c>
      <c r="Q98" s="115">
        <f>SUM(Q86:Q97)</f>
        <v>128000</v>
      </c>
      <c r="R98" s="113"/>
      <c r="S98" s="113"/>
      <c r="T98" s="113"/>
      <c r="U98" s="14"/>
      <c r="V98" s="14"/>
      <c r="W98" s="14"/>
      <c r="X98" s="14"/>
      <c r="Y98" s="14"/>
      <c r="Z98" s="75">
        <f t="shared" si="15"/>
        <v>200000</v>
      </c>
      <c r="AA98" s="72">
        <f t="shared" si="13"/>
        <v>200000</v>
      </c>
      <c r="AB98" s="2"/>
    </row>
    <row r="99" spans="1:28" ht="15">
      <c r="A99" s="216" t="s">
        <v>95</v>
      </c>
      <c r="B99" s="219" t="s">
        <v>4</v>
      </c>
      <c r="C99" s="223" t="s">
        <v>94</v>
      </c>
      <c r="D99" s="226">
        <v>694201.9</v>
      </c>
      <c r="E99" s="33" t="s">
        <v>47</v>
      </c>
      <c r="F99" s="111"/>
      <c r="G99" s="111"/>
      <c r="H99" s="111"/>
      <c r="I99" s="6"/>
      <c r="J99" s="112"/>
      <c r="K99" s="112"/>
      <c r="L99" s="113"/>
      <c r="M99" s="113"/>
      <c r="N99" s="113"/>
      <c r="O99" s="78"/>
      <c r="P99" s="115"/>
      <c r="Q99" s="90">
        <v>15000</v>
      </c>
      <c r="R99" s="113">
        <v>12500</v>
      </c>
      <c r="S99" s="113">
        <v>12500</v>
      </c>
      <c r="T99" s="113">
        <v>12500</v>
      </c>
      <c r="U99" s="14"/>
      <c r="V99" s="14"/>
      <c r="W99" s="14"/>
      <c r="X99" s="14"/>
      <c r="Y99" s="14"/>
      <c r="Z99" s="75"/>
      <c r="AA99" s="72"/>
      <c r="AB99" s="2"/>
    </row>
    <row r="100" spans="1:28" ht="15">
      <c r="A100" s="217"/>
      <c r="B100" s="220"/>
      <c r="C100" s="224"/>
      <c r="D100" s="227"/>
      <c r="E100" s="33" t="s">
        <v>70</v>
      </c>
      <c r="F100" s="111"/>
      <c r="G100" s="111"/>
      <c r="H100" s="111"/>
      <c r="I100" s="6"/>
      <c r="J100" s="112"/>
      <c r="K100" s="112"/>
      <c r="L100" s="113"/>
      <c r="M100" s="113"/>
      <c r="N100" s="113"/>
      <c r="O100" s="78"/>
      <c r="P100" s="115"/>
      <c r="Q100" s="90">
        <v>15000</v>
      </c>
      <c r="R100" s="113">
        <v>12500</v>
      </c>
      <c r="S100" s="113">
        <v>12500</v>
      </c>
      <c r="T100" s="113">
        <v>12500</v>
      </c>
      <c r="U100" s="14"/>
      <c r="V100" s="14"/>
      <c r="W100" s="14"/>
      <c r="X100" s="14"/>
      <c r="Y100" s="14"/>
      <c r="Z100" s="75"/>
      <c r="AA100" s="72"/>
      <c r="AB100" s="2"/>
    </row>
    <row r="101" spans="1:28" ht="15">
      <c r="A101" s="217"/>
      <c r="B101" s="220"/>
      <c r="C101" s="224"/>
      <c r="D101" s="227"/>
      <c r="E101" s="33" t="s">
        <v>39</v>
      </c>
      <c r="F101" s="111"/>
      <c r="G101" s="111"/>
      <c r="H101" s="111"/>
      <c r="I101" s="6"/>
      <c r="J101" s="112"/>
      <c r="K101" s="112"/>
      <c r="L101" s="113"/>
      <c r="M101" s="113"/>
      <c r="N101" s="113"/>
      <c r="O101" s="78"/>
      <c r="P101" s="123">
        <v>6201.9</v>
      </c>
      <c r="Q101" s="90">
        <v>15000</v>
      </c>
      <c r="R101" s="113">
        <v>12500</v>
      </c>
      <c r="S101" s="113">
        <v>12500</v>
      </c>
      <c r="T101" s="113">
        <v>12500</v>
      </c>
      <c r="U101" s="14"/>
      <c r="V101" s="14"/>
      <c r="W101" s="14"/>
      <c r="X101" s="14"/>
      <c r="Y101" s="14"/>
      <c r="Z101" s="75"/>
      <c r="AA101" s="72"/>
      <c r="AB101" s="2"/>
    </row>
    <row r="102" spans="1:28" ht="15">
      <c r="A102" s="217"/>
      <c r="B102" s="220"/>
      <c r="C102" s="224"/>
      <c r="D102" s="227"/>
      <c r="E102" s="33" t="s">
        <v>49</v>
      </c>
      <c r="F102" s="111"/>
      <c r="G102" s="111"/>
      <c r="H102" s="111"/>
      <c r="I102" s="6"/>
      <c r="J102" s="112"/>
      <c r="K102" s="112"/>
      <c r="L102" s="113"/>
      <c r="M102" s="113"/>
      <c r="N102" s="113"/>
      <c r="O102" s="78"/>
      <c r="P102" s="90">
        <v>12000</v>
      </c>
      <c r="Q102" s="90">
        <v>15000</v>
      </c>
      <c r="R102" s="113">
        <v>12500</v>
      </c>
      <c r="S102" s="113">
        <v>12500</v>
      </c>
      <c r="T102" s="113">
        <v>12500</v>
      </c>
      <c r="U102" s="14"/>
      <c r="V102" s="14"/>
      <c r="W102" s="14"/>
      <c r="X102" s="14"/>
      <c r="Y102" s="14"/>
      <c r="Z102" s="75"/>
      <c r="AA102" s="72"/>
      <c r="AB102" s="2"/>
    </row>
    <row r="103" spans="1:28" ht="15">
      <c r="A103" s="217"/>
      <c r="B103" s="220"/>
      <c r="C103" s="224"/>
      <c r="D103" s="227"/>
      <c r="E103" s="33" t="s">
        <v>41</v>
      </c>
      <c r="F103" s="111"/>
      <c r="G103" s="111"/>
      <c r="H103" s="111"/>
      <c r="I103" s="6"/>
      <c r="J103" s="112"/>
      <c r="K103" s="112"/>
      <c r="L103" s="113"/>
      <c r="M103" s="113"/>
      <c r="N103" s="113"/>
      <c r="O103" s="78"/>
      <c r="P103" s="90">
        <v>12000</v>
      </c>
      <c r="Q103" s="90">
        <v>15000</v>
      </c>
      <c r="R103" s="113">
        <v>12500</v>
      </c>
      <c r="S103" s="113">
        <v>12500</v>
      </c>
      <c r="T103" s="113">
        <v>12500</v>
      </c>
      <c r="U103" s="14"/>
      <c r="V103" s="14"/>
      <c r="W103" s="14"/>
      <c r="X103" s="14"/>
      <c r="Y103" s="14"/>
      <c r="Z103" s="75"/>
      <c r="AA103" s="72"/>
      <c r="AB103" s="2"/>
    </row>
    <row r="104" spans="1:28" ht="15">
      <c r="A104" s="217"/>
      <c r="B104" s="220"/>
      <c r="C104" s="224"/>
      <c r="D104" s="227"/>
      <c r="E104" s="33" t="s">
        <v>40</v>
      </c>
      <c r="F104" s="111"/>
      <c r="G104" s="111"/>
      <c r="H104" s="111"/>
      <c r="I104" s="6"/>
      <c r="J104" s="112"/>
      <c r="K104" s="112"/>
      <c r="L104" s="113"/>
      <c r="M104" s="113"/>
      <c r="N104" s="113"/>
      <c r="O104" s="78"/>
      <c r="P104" s="90">
        <v>12000</v>
      </c>
      <c r="Q104" s="90">
        <v>15000</v>
      </c>
      <c r="R104" s="113">
        <v>12500</v>
      </c>
      <c r="S104" s="113">
        <v>12500</v>
      </c>
      <c r="T104" s="113">
        <v>12500</v>
      </c>
      <c r="U104" s="14"/>
      <c r="V104" s="14"/>
      <c r="W104" s="14"/>
      <c r="X104" s="14"/>
      <c r="Y104" s="14"/>
      <c r="Z104" s="75"/>
      <c r="AA104" s="72"/>
      <c r="AB104" s="2"/>
    </row>
    <row r="105" spans="1:28" ht="15">
      <c r="A105" s="217"/>
      <c r="B105" s="220"/>
      <c r="C105" s="224"/>
      <c r="D105" s="227"/>
      <c r="E105" s="33" t="s">
        <v>50</v>
      </c>
      <c r="F105" s="111"/>
      <c r="G105" s="111"/>
      <c r="H105" s="111"/>
      <c r="I105" s="6"/>
      <c r="J105" s="112"/>
      <c r="K105" s="112"/>
      <c r="L105" s="113"/>
      <c r="M105" s="113"/>
      <c r="N105" s="113"/>
      <c r="O105" s="78"/>
      <c r="P105" s="90">
        <v>12000</v>
      </c>
      <c r="Q105" s="90">
        <v>15000</v>
      </c>
      <c r="R105" s="113">
        <v>12500</v>
      </c>
      <c r="S105" s="113">
        <v>12500</v>
      </c>
      <c r="T105" s="113">
        <v>12500</v>
      </c>
      <c r="U105" s="14"/>
      <c r="V105" s="14"/>
      <c r="W105" s="14"/>
      <c r="X105" s="14"/>
      <c r="Y105" s="14"/>
      <c r="Z105" s="75"/>
      <c r="AA105" s="72"/>
      <c r="AB105" s="2"/>
    </row>
    <row r="106" spans="1:28" ht="15">
      <c r="A106" s="217"/>
      <c r="B106" s="220"/>
      <c r="C106" s="224"/>
      <c r="D106" s="227"/>
      <c r="E106" s="33" t="s">
        <v>51</v>
      </c>
      <c r="F106" s="111"/>
      <c r="G106" s="111"/>
      <c r="H106" s="111"/>
      <c r="I106" s="6"/>
      <c r="J106" s="112"/>
      <c r="K106" s="112"/>
      <c r="L106" s="113"/>
      <c r="M106" s="113"/>
      <c r="N106" s="113"/>
      <c r="O106" s="78"/>
      <c r="P106" s="90">
        <v>12000</v>
      </c>
      <c r="Q106" s="90">
        <v>15000</v>
      </c>
      <c r="R106" s="113">
        <v>12500</v>
      </c>
      <c r="S106" s="113">
        <v>12500</v>
      </c>
      <c r="T106" s="113">
        <v>12500</v>
      </c>
      <c r="U106" s="14"/>
      <c r="V106" s="14"/>
      <c r="W106" s="14"/>
      <c r="X106" s="14"/>
      <c r="Y106" s="14"/>
      <c r="Z106" s="75"/>
      <c r="AA106" s="72"/>
      <c r="AB106" s="2"/>
    </row>
    <row r="107" spans="1:28" ht="15">
      <c r="A107" s="217"/>
      <c r="B107" s="220"/>
      <c r="C107" s="224"/>
      <c r="D107" s="227"/>
      <c r="E107" s="33" t="s">
        <v>42</v>
      </c>
      <c r="F107" s="111"/>
      <c r="G107" s="111"/>
      <c r="H107" s="111"/>
      <c r="I107" s="6"/>
      <c r="J107" s="112"/>
      <c r="K107" s="112"/>
      <c r="L107" s="113"/>
      <c r="M107" s="113"/>
      <c r="N107" s="113"/>
      <c r="O107" s="78"/>
      <c r="P107" s="90">
        <v>12000</v>
      </c>
      <c r="Q107" s="90">
        <v>15000</v>
      </c>
      <c r="R107" s="113">
        <v>12500</v>
      </c>
      <c r="S107" s="113">
        <v>12500</v>
      </c>
      <c r="T107" s="113"/>
      <c r="U107" s="14"/>
      <c r="V107" s="14"/>
      <c r="W107" s="14"/>
      <c r="X107" s="14"/>
      <c r="Y107" s="14"/>
      <c r="Z107" s="75"/>
      <c r="AA107" s="72"/>
      <c r="AB107" s="2"/>
    </row>
    <row r="108" spans="1:28" ht="15">
      <c r="A108" s="217"/>
      <c r="B108" s="220"/>
      <c r="C108" s="224"/>
      <c r="D108" s="227"/>
      <c r="E108" s="33" t="s">
        <v>52</v>
      </c>
      <c r="F108" s="111"/>
      <c r="G108" s="111"/>
      <c r="H108" s="111"/>
      <c r="I108" s="6"/>
      <c r="J108" s="112"/>
      <c r="K108" s="112"/>
      <c r="L108" s="113"/>
      <c r="M108" s="113"/>
      <c r="N108" s="113"/>
      <c r="O108" s="78"/>
      <c r="P108" s="90">
        <v>12000</v>
      </c>
      <c r="Q108" s="90">
        <v>15000</v>
      </c>
      <c r="R108" s="113">
        <v>12500</v>
      </c>
      <c r="S108" s="113">
        <v>12500</v>
      </c>
      <c r="T108" s="113"/>
      <c r="U108" s="14"/>
      <c r="V108" s="14"/>
      <c r="W108" s="14"/>
      <c r="X108" s="14"/>
      <c r="Y108" s="14"/>
      <c r="Z108" s="75"/>
      <c r="AA108" s="72"/>
      <c r="AB108" s="2"/>
    </row>
    <row r="109" spans="1:28" ht="15">
      <c r="A109" s="217"/>
      <c r="B109" s="220"/>
      <c r="C109" s="224"/>
      <c r="D109" s="227"/>
      <c r="E109" s="33" t="s">
        <v>43</v>
      </c>
      <c r="F109" s="111"/>
      <c r="G109" s="111"/>
      <c r="H109" s="111"/>
      <c r="I109" s="6"/>
      <c r="J109" s="112"/>
      <c r="K109" s="112"/>
      <c r="L109" s="113"/>
      <c r="M109" s="113"/>
      <c r="N109" s="113"/>
      <c r="O109" s="78"/>
      <c r="P109" s="90">
        <v>12000</v>
      </c>
      <c r="Q109" s="90">
        <v>15000</v>
      </c>
      <c r="R109" s="113">
        <v>12500</v>
      </c>
      <c r="S109" s="113">
        <v>12500</v>
      </c>
      <c r="T109" s="113"/>
      <c r="U109" s="14"/>
      <c r="V109" s="14"/>
      <c r="W109" s="14"/>
      <c r="X109" s="14"/>
      <c r="Y109" s="14"/>
      <c r="Z109" s="75"/>
      <c r="AA109" s="72"/>
      <c r="AB109" s="2"/>
    </row>
    <row r="110" spans="1:28" ht="15">
      <c r="A110" s="217"/>
      <c r="B110" s="220"/>
      <c r="C110" s="224"/>
      <c r="D110" s="227"/>
      <c r="E110" s="33" t="s">
        <v>53</v>
      </c>
      <c r="F110" s="111"/>
      <c r="G110" s="111"/>
      <c r="H110" s="111"/>
      <c r="I110" s="6"/>
      <c r="J110" s="112"/>
      <c r="K110" s="112"/>
      <c r="L110" s="113"/>
      <c r="M110" s="113"/>
      <c r="N110" s="113"/>
      <c r="O110" s="78"/>
      <c r="P110" s="90">
        <v>12000</v>
      </c>
      <c r="Q110" s="90">
        <v>15000</v>
      </c>
      <c r="R110" s="113">
        <v>12500</v>
      </c>
      <c r="S110" s="113">
        <v>12500</v>
      </c>
      <c r="T110" s="113"/>
      <c r="U110" s="14"/>
      <c r="V110" s="14"/>
      <c r="W110" s="14"/>
      <c r="X110" s="14"/>
      <c r="Y110" s="14"/>
      <c r="Z110" s="75"/>
      <c r="AA110" s="72"/>
      <c r="AB110" s="2"/>
    </row>
    <row r="111" spans="1:28" ht="15.75">
      <c r="A111" s="309" t="s">
        <v>0</v>
      </c>
      <c r="B111" s="310"/>
      <c r="C111" s="29"/>
      <c r="D111" s="52">
        <f>P111+Q111+R111+S111+T111</f>
        <v>694201.9</v>
      </c>
      <c r="E111" s="7"/>
      <c r="F111" s="118"/>
      <c r="G111" s="118"/>
      <c r="H111" s="118"/>
      <c r="I111" s="102"/>
      <c r="J111" s="102"/>
      <c r="K111" s="102"/>
      <c r="L111" s="115"/>
      <c r="M111" s="115"/>
      <c r="N111" s="115"/>
      <c r="O111" s="78">
        <f t="shared" si="14"/>
        <v>0</v>
      </c>
      <c r="P111" s="98">
        <f>SUM(P99:P110)</f>
        <v>114201.9</v>
      </c>
      <c r="Q111" s="98">
        <f>SUM(Q99:Q110)</f>
        <v>180000</v>
      </c>
      <c r="R111" s="98">
        <f>SUM(R99:R110)</f>
        <v>150000</v>
      </c>
      <c r="S111" s="98">
        <f>SUM(S99:S110)</f>
        <v>150000</v>
      </c>
      <c r="T111" s="124">
        <f>SUM(T99:T110)</f>
        <v>100000</v>
      </c>
      <c r="U111" s="12"/>
      <c r="V111" s="12"/>
      <c r="W111" s="12"/>
      <c r="X111" s="12"/>
      <c r="Y111" s="12"/>
      <c r="Z111" s="75">
        <f>SUM(P111:U111)</f>
        <v>694201.9</v>
      </c>
      <c r="AA111" s="72">
        <f>O111+Z111</f>
        <v>694201.9</v>
      </c>
      <c r="AB111" s="2"/>
    </row>
    <row r="112" spans="1:28" ht="15.75" customHeight="1">
      <c r="A112" s="297" t="s">
        <v>93</v>
      </c>
      <c r="B112" s="300" t="s">
        <v>96</v>
      </c>
      <c r="C112" s="303" t="s">
        <v>97</v>
      </c>
      <c r="D112" s="306">
        <v>968000</v>
      </c>
      <c r="E112" s="33" t="s">
        <v>47</v>
      </c>
      <c r="F112" s="118"/>
      <c r="G112" s="118"/>
      <c r="H112" s="118"/>
      <c r="I112" s="102"/>
      <c r="J112" s="102"/>
      <c r="K112" s="102"/>
      <c r="L112" s="115"/>
      <c r="M112" s="115"/>
      <c r="N112" s="115"/>
      <c r="O112" s="78"/>
      <c r="P112" s="98"/>
      <c r="Q112" s="98"/>
      <c r="R112" s="90">
        <v>5666</v>
      </c>
      <c r="S112" s="90">
        <v>10000</v>
      </c>
      <c r="T112" s="90">
        <v>10000</v>
      </c>
      <c r="U112" s="90">
        <v>10000</v>
      </c>
      <c r="V112" s="90">
        <v>10000</v>
      </c>
      <c r="W112" s="90">
        <v>10000</v>
      </c>
      <c r="X112" s="90">
        <v>10000</v>
      </c>
      <c r="Y112" s="90">
        <v>10000</v>
      </c>
      <c r="Z112" s="75"/>
      <c r="AA112" s="72"/>
      <c r="AB112" s="2"/>
    </row>
    <row r="113" spans="1:28" ht="15.75" customHeight="1">
      <c r="A113" s="298"/>
      <c r="B113" s="301"/>
      <c r="C113" s="304"/>
      <c r="D113" s="307"/>
      <c r="E113" s="33" t="s">
        <v>70</v>
      </c>
      <c r="F113" s="118"/>
      <c r="G113" s="118"/>
      <c r="H113" s="118"/>
      <c r="I113" s="102"/>
      <c r="J113" s="102"/>
      <c r="K113" s="102"/>
      <c r="L113" s="115"/>
      <c r="M113" s="115"/>
      <c r="N113" s="115"/>
      <c r="O113" s="78"/>
      <c r="P113" s="98"/>
      <c r="Q113" s="98"/>
      <c r="R113" s="90">
        <v>5666</v>
      </c>
      <c r="S113" s="90">
        <v>10000</v>
      </c>
      <c r="T113" s="90">
        <v>10000</v>
      </c>
      <c r="U113" s="90">
        <v>10000</v>
      </c>
      <c r="V113" s="90">
        <v>10000</v>
      </c>
      <c r="W113" s="90">
        <v>10000</v>
      </c>
      <c r="X113" s="90">
        <v>10000</v>
      </c>
      <c r="Y113" s="90">
        <v>10000</v>
      </c>
      <c r="Z113" s="75"/>
      <c r="AA113" s="72"/>
      <c r="AB113" s="2"/>
    </row>
    <row r="114" spans="1:28" ht="15.75" customHeight="1">
      <c r="A114" s="298"/>
      <c r="B114" s="301"/>
      <c r="C114" s="304"/>
      <c r="D114" s="307"/>
      <c r="E114" s="33" t="s">
        <v>39</v>
      </c>
      <c r="F114" s="118"/>
      <c r="G114" s="118"/>
      <c r="H114" s="118"/>
      <c r="I114" s="102"/>
      <c r="J114" s="102"/>
      <c r="K114" s="102"/>
      <c r="L114" s="115"/>
      <c r="M114" s="115"/>
      <c r="N114" s="115"/>
      <c r="O114" s="78"/>
      <c r="P114" s="98"/>
      <c r="Q114" s="98"/>
      <c r="R114" s="90">
        <v>5666</v>
      </c>
      <c r="S114" s="90">
        <v>10000</v>
      </c>
      <c r="T114" s="90">
        <v>10000</v>
      </c>
      <c r="U114" s="90">
        <v>10000</v>
      </c>
      <c r="V114" s="90">
        <v>10000</v>
      </c>
      <c r="W114" s="90">
        <v>10000</v>
      </c>
      <c r="X114" s="90">
        <v>10000</v>
      </c>
      <c r="Y114" s="90">
        <v>10000</v>
      </c>
      <c r="Z114" s="75"/>
      <c r="AA114" s="72"/>
      <c r="AB114" s="2"/>
    </row>
    <row r="115" spans="1:28" ht="15.75" customHeight="1">
      <c r="A115" s="298"/>
      <c r="B115" s="301"/>
      <c r="C115" s="304"/>
      <c r="D115" s="307"/>
      <c r="E115" s="33" t="s">
        <v>49</v>
      </c>
      <c r="F115" s="118"/>
      <c r="G115" s="118"/>
      <c r="H115" s="118"/>
      <c r="I115" s="102"/>
      <c r="J115" s="102"/>
      <c r="K115" s="102"/>
      <c r="L115" s="115"/>
      <c r="M115" s="115"/>
      <c r="N115" s="115"/>
      <c r="O115" s="78"/>
      <c r="P115" s="98"/>
      <c r="Q115" s="98"/>
      <c r="R115" s="90">
        <v>5666</v>
      </c>
      <c r="S115" s="90">
        <v>10000</v>
      </c>
      <c r="T115" s="90">
        <v>10000</v>
      </c>
      <c r="U115" s="90">
        <v>10000</v>
      </c>
      <c r="V115" s="90">
        <v>10000</v>
      </c>
      <c r="W115" s="90">
        <v>10000</v>
      </c>
      <c r="X115" s="90">
        <v>10000</v>
      </c>
      <c r="Y115" s="90">
        <v>10000</v>
      </c>
      <c r="Z115" s="75"/>
      <c r="AA115" s="72"/>
      <c r="AB115" s="2"/>
    </row>
    <row r="116" spans="1:28" ht="15.75" customHeight="1">
      <c r="A116" s="298"/>
      <c r="B116" s="301"/>
      <c r="C116" s="304"/>
      <c r="D116" s="307"/>
      <c r="E116" s="33" t="s">
        <v>41</v>
      </c>
      <c r="F116" s="118"/>
      <c r="G116" s="118"/>
      <c r="H116" s="118"/>
      <c r="I116" s="102"/>
      <c r="J116" s="102"/>
      <c r="K116" s="102"/>
      <c r="L116" s="115"/>
      <c r="M116" s="115"/>
      <c r="N116" s="115"/>
      <c r="O116" s="78"/>
      <c r="P116" s="98"/>
      <c r="Q116" s="98"/>
      <c r="R116" s="90">
        <v>5667</v>
      </c>
      <c r="S116" s="90">
        <v>10000</v>
      </c>
      <c r="T116" s="90">
        <v>10000</v>
      </c>
      <c r="U116" s="90">
        <v>10000</v>
      </c>
      <c r="V116" s="90">
        <v>10000</v>
      </c>
      <c r="W116" s="90">
        <v>10000</v>
      </c>
      <c r="X116" s="90">
        <v>10000</v>
      </c>
      <c r="Y116" s="90">
        <v>10000</v>
      </c>
      <c r="Z116" s="75"/>
      <c r="AA116" s="72"/>
      <c r="AB116" s="2"/>
    </row>
    <row r="117" spans="1:28" ht="15.75" customHeight="1">
      <c r="A117" s="298"/>
      <c r="B117" s="301"/>
      <c r="C117" s="304"/>
      <c r="D117" s="307"/>
      <c r="E117" s="33" t="s">
        <v>40</v>
      </c>
      <c r="F117" s="118"/>
      <c r="G117" s="118"/>
      <c r="H117" s="118"/>
      <c r="I117" s="102"/>
      <c r="J117" s="102"/>
      <c r="K117" s="102"/>
      <c r="L117" s="115"/>
      <c r="M117" s="115"/>
      <c r="N117" s="115"/>
      <c r="O117" s="78"/>
      <c r="P117" s="98"/>
      <c r="Q117" s="90">
        <v>8572</v>
      </c>
      <c r="R117" s="90">
        <v>5667</v>
      </c>
      <c r="S117" s="90">
        <v>10000</v>
      </c>
      <c r="T117" s="90">
        <v>10000</v>
      </c>
      <c r="U117" s="90">
        <v>10000</v>
      </c>
      <c r="V117" s="90">
        <v>10000</v>
      </c>
      <c r="W117" s="90">
        <v>10000</v>
      </c>
      <c r="X117" s="90">
        <v>10000</v>
      </c>
      <c r="Y117" s="90">
        <v>10000</v>
      </c>
      <c r="Z117" s="75"/>
      <c r="AA117" s="72"/>
      <c r="AB117" s="2"/>
    </row>
    <row r="118" spans="1:28" ht="15.75" customHeight="1">
      <c r="A118" s="298"/>
      <c r="B118" s="301"/>
      <c r="C118" s="304"/>
      <c r="D118" s="307"/>
      <c r="E118" s="33" t="s">
        <v>50</v>
      </c>
      <c r="F118" s="118"/>
      <c r="G118" s="118"/>
      <c r="H118" s="118"/>
      <c r="I118" s="102"/>
      <c r="J118" s="102"/>
      <c r="K118" s="102"/>
      <c r="L118" s="115"/>
      <c r="M118" s="115"/>
      <c r="N118" s="115"/>
      <c r="O118" s="78"/>
      <c r="P118" s="98"/>
      <c r="Q118" s="90">
        <v>8572</v>
      </c>
      <c r="R118" s="90">
        <v>5667</v>
      </c>
      <c r="S118" s="90">
        <v>10000</v>
      </c>
      <c r="T118" s="90">
        <v>10000</v>
      </c>
      <c r="U118" s="90">
        <v>10000</v>
      </c>
      <c r="V118" s="90">
        <v>10000</v>
      </c>
      <c r="W118" s="90">
        <v>10000</v>
      </c>
      <c r="X118" s="90">
        <v>10000</v>
      </c>
      <c r="Y118" s="90">
        <v>10000</v>
      </c>
      <c r="Z118" s="75"/>
      <c r="AA118" s="72"/>
      <c r="AB118" s="2"/>
    </row>
    <row r="119" spans="1:28" ht="15.75" customHeight="1">
      <c r="A119" s="298"/>
      <c r="B119" s="301"/>
      <c r="C119" s="304"/>
      <c r="D119" s="307"/>
      <c r="E119" s="33" t="s">
        <v>51</v>
      </c>
      <c r="F119" s="118"/>
      <c r="G119" s="118"/>
      <c r="H119" s="118"/>
      <c r="I119" s="102"/>
      <c r="J119" s="102"/>
      <c r="K119" s="102"/>
      <c r="L119" s="115"/>
      <c r="M119" s="115"/>
      <c r="N119" s="115"/>
      <c r="O119" s="78"/>
      <c r="P119" s="98"/>
      <c r="Q119" s="90">
        <v>8572</v>
      </c>
      <c r="R119" s="90">
        <v>5667</v>
      </c>
      <c r="S119" s="90">
        <v>10000</v>
      </c>
      <c r="T119" s="90">
        <v>10000</v>
      </c>
      <c r="U119" s="90">
        <v>10000</v>
      </c>
      <c r="V119" s="90">
        <v>10000</v>
      </c>
      <c r="W119" s="90">
        <v>10000</v>
      </c>
      <c r="X119" s="90">
        <v>10000</v>
      </c>
      <c r="Y119" s="90">
        <v>10000</v>
      </c>
      <c r="Z119" s="75"/>
      <c r="AA119" s="72"/>
      <c r="AB119" s="2"/>
    </row>
    <row r="120" spans="1:28" ht="15.75" customHeight="1">
      <c r="A120" s="298"/>
      <c r="B120" s="301"/>
      <c r="C120" s="304"/>
      <c r="D120" s="307"/>
      <c r="E120" s="33" t="s">
        <v>42</v>
      </c>
      <c r="F120" s="118"/>
      <c r="G120" s="118"/>
      <c r="H120" s="118"/>
      <c r="I120" s="102"/>
      <c r="J120" s="102"/>
      <c r="K120" s="102"/>
      <c r="L120" s="115"/>
      <c r="M120" s="115"/>
      <c r="N120" s="115"/>
      <c r="O120" s="78"/>
      <c r="P120" s="98"/>
      <c r="Q120" s="90">
        <v>8571</v>
      </c>
      <c r="R120" s="90">
        <v>5667</v>
      </c>
      <c r="S120" s="90">
        <v>10000</v>
      </c>
      <c r="T120" s="90">
        <v>10000</v>
      </c>
      <c r="U120" s="90">
        <v>10000</v>
      </c>
      <c r="V120" s="90">
        <v>10000</v>
      </c>
      <c r="W120" s="90">
        <v>10000</v>
      </c>
      <c r="X120" s="90">
        <v>10000</v>
      </c>
      <c r="Y120" s="90">
        <v>10000</v>
      </c>
      <c r="Z120" s="75"/>
      <c r="AA120" s="72"/>
      <c r="AB120" s="2"/>
    </row>
    <row r="121" spans="1:28" ht="15.75" customHeight="1">
      <c r="A121" s="298"/>
      <c r="B121" s="301"/>
      <c r="C121" s="304"/>
      <c r="D121" s="307"/>
      <c r="E121" s="33" t="s">
        <v>52</v>
      </c>
      <c r="F121" s="118"/>
      <c r="G121" s="118"/>
      <c r="H121" s="118"/>
      <c r="I121" s="102"/>
      <c r="J121" s="102"/>
      <c r="K121" s="102"/>
      <c r="L121" s="115"/>
      <c r="M121" s="115"/>
      <c r="N121" s="115"/>
      <c r="O121" s="78"/>
      <c r="P121" s="98"/>
      <c r="Q121" s="90">
        <v>8571</v>
      </c>
      <c r="R121" s="90">
        <v>5667</v>
      </c>
      <c r="S121" s="90">
        <v>10000</v>
      </c>
      <c r="T121" s="90">
        <v>10000</v>
      </c>
      <c r="U121" s="90">
        <v>10000</v>
      </c>
      <c r="V121" s="90">
        <v>10000</v>
      </c>
      <c r="W121" s="90">
        <v>10000</v>
      </c>
      <c r="X121" s="90">
        <v>10000</v>
      </c>
      <c r="Y121" s="90">
        <v>10000</v>
      </c>
      <c r="Z121" s="75"/>
      <c r="AA121" s="72"/>
      <c r="AB121" s="2"/>
    </row>
    <row r="122" spans="1:28" ht="15.75" customHeight="1">
      <c r="A122" s="298"/>
      <c r="B122" s="301"/>
      <c r="C122" s="304"/>
      <c r="D122" s="307"/>
      <c r="E122" s="33" t="s">
        <v>43</v>
      </c>
      <c r="F122" s="118"/>
      <c r="G122" s="118"/>
      <c r="H122" s="118"/>
      <c r="I122" s="102"/>
      <c r="J122" s="102"/>
      <c r="K122" s="102"/>
      <c r="L122" s="115"/>
      <c r="M122" s="115"/>
      <c r="N122" s="115"/>
      <c r="O122" s="78"/>
      <c r="P122" s="98"/>
      <c r="Q122" s="90">
        <v>8571</v>
      </c>
      <c r="R122" s="90">
        <v>5667</v>
      </c>
      <c r="S122" s="90">
        <v>10000</v>
      </c>
      <c r="T122" s="90">
        <v>10000</v>
      </c>
      <c r="U122" s="90">
        <v>10000</v>
      </c>
      <c r="V122" s="90">
        <v>10000</v>
      </c>
      <c r="W122" s="90">
        <v>10000</v>
      </c>
      <c r="X122" s="90">
        <v>10000</v>
      </c>
      <c r="Y122" s="90">
        <v>10000</v>
      </c>
      <c r="Z122" s="75"/>
      <c r="AA122" s="72"/>
      <c r="AB122" s="2"/>
    </row>
    <row r="123" spans="1:28" ht="15.75" customHeight="1">
      <c r="A123" s="299"/>
      <c r="B123" s="302"/>
      <c r="C123" s="305"/>
      <c r="D123" s="308"/>
      <c r="E123" s="33" t="s">
        <v>53</v>
      </c>
      <c r="F123" s="118"/>
      <c r="G123" s="118"/>
      <c r="H123" s="118"/>
      <c r="I123" s="102"/>
      <c r="J123" s="102"/>
      <c r="K123" s="102"/>
      <c r="L123" s="115"/>
      <c r="M123" s="115"/>
      <c r="N123" s="115"/>
      <c r="O123" s="78"/>
      <c r="P123" s="98"/>
      <c r="Q123" s="90">
        <v>8571</v>
      </c>
      <c r="R123" s="90">
        <v>5667</v>
      </c>
      <c r="S123" s="90">
        <v>10000</v>
      </c>
      <c r="T123" s="90">
        <v>10000</v>
      </c>
      <c r="U123" s="90">
        <v>10000</v>
      </c>
      <c r="V123" s="90">
        <v>10000</v>
      </c>
      <c r="W123" s="90">
        <v>10000</v>
      </c>
      <c r="X123" s="90">
        <v>10000</v>
      </c>
      <c r="Y123" s="90">
        <v>10000</v>
      </c>
      <c r="Z123" s="75"/>
      <c r="AA123" s="72"/>
      <c r="AB123" s="2"/>
    </row>
    <row r="124" spans="1:28" ht="15.75">
      <c r="A124" s="4"/>
      <c r="B124" s="125"/>
      <c r="C124" s="30"/>
      <c r="D124" s="66">
        <f>SUM(Q124:Y124)</f>
        <v>968000</v>
      </c>
      <c r="E124" s="8"/>
      <c r="F124" s="108"/>
      <c r="G124" s="108"/>
      <c r="H124" s="108"/>
      <c r="I124" s="97"/>
      <c r="J124" s="97"/>
      <c r="K124" s="119"/>
      <c r="L124" s="98"/>
      <c r="M124" s="98"/>
      <c r="N124" s="98"/>
      <c r="O124" s="122">
        <f t="shared" si="14"/>
        <v>0</v>
      </c>
      <c r="P124" s="90"/>
      <c r="Q124" s="98">
        <f>SUM(Q112:Q123)</f>
        <v>60000</v>
      </c>
      <c r="R124" s="98">
        <f>SUM(R112:R123)</f>
        <v>68000</v>
      </c>
      <c r="S124" s="98">
        <f aca="true" t="shared" si="16" ref="S124:Y124">SUM(S112:S123)</f>
        <v>120000</v>
      </c>
      <c r="T124" s="124">
        <f t="shared" si="16"/>
        <v>120000</v>
      </c>
      <c r="U124" s="124">
        <f t="shared" si="16"/>
        <v>120000</v>
      </c>
      <c r="V124" s="124">
        <f t="shared" si="16"/>
        <v>120000</v>
      </c>
      <c r="W124" s="124">
        <f t="shared" si="16"/>
        <v>120000</v>
      </c>
      <c r="X124" s="124">
        <f t="shared" si="16"/>
        <v>120000</v>
      </c>
      <c r="Y124" s="124">
        <f t="shared" si="16"/>
        <v>120000</v>
      </c>
      <c r="Z124" s="75">
        <f>SUM(P124:U124)</f>
        <v>488000</v>
      </c>
      <c r="AA124" s="72">
        <f>O124+Z124</f>
        <v>488000</v>
      </c>
      <c r="AB124" s="2"/>
    </row>
    <row r="125" spans="6:27" ht="15.75"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AA125" s="77"/>
    </row>
  </sheetData>
  <sheetProtection/>
  <mergeCells count="85">
    <mergeCell ref="A112:A123"/>
    <mergeCell ref="B112:B123"/>
    <mergeCell ref="C112:C123"/>
    <mergeCell ref="D112:D123"/>
    <mergeCell ref="A111:B111"/>
    <mergeCell ref="A99:A110"/>
    <mergeCell ref="B15:B18"/>
    <mergeCell ref="C15:C16"/>
    <mergeCell ref="C17:C18"/>
    <mergeCell ref="B99:B110"/>
    <mergeCell ref="C99:C110"/>
    <mergeCell ref="D99:D110"/>
    <mergeCell ref="F2:AA2"/>
    <mergeCell ref="A6:A7"/>
    <mergeCell ref="B6:B7"/>
    <mergeCell ref="B9:B10"/>
    <mergeCell ref="C9:C10"/>
    <mergeCell ref="D9:D10"/>
    <mergeCell ref="A8:B8"/>
    <mergeCell ref="A12:A13"/>
    <mergeCell ref="B12:B13"/>
    <mergeCell ref="A9:A10"/>
    <mergeCell ref="A11:B11"/>
    <mergeCell ref="D15:D16"/>
    <mergeCell ref="AB2:AB3"/>
    <mergeCell ref="AB6:AB7"/>
    <mergeCell ref="A2:A3"/>
    <mergeCell ref="B2:B3"/>
    <mergeCell ref="C2:D2"/>
    <mergeCell ref="D29:D32"/>
    <mergeCell ref="D20:D23"/>
    <mergeCell ref="A20:A23"/>
    <mergeCell ref="B20:B23"/>
    <mergeCell ref="C20:C23"/>
    <mergeCell ref="AB9:AB10"/>
    <mergeCell ref="AB12:AB13"/>
    <mergeCell ref="A15:A18"/>
    <mergeCell ref="AB15:AB18"/>
    <mergeCell ref="A14:B14"/>
    <mergeCell ref="A19:B19"/>
    <mergeCell ref="D17:D18"/>
    <mergeCell ref="AB20:AB23"/>
    <mergeCell ref="A27:A32"/>
    <mergeCell ref="B27:B32"/>
    <mergeCell ref="C27:C28"/>
    <mergeCell ref="C29:C32"/>
    <mergeCell ref="AB27:AB32"/>
    <mergeCell ref="A24:B24"/>
    <mergeCell ref="D27:D28"/>
    <mergeCell ref="A33:B33"/>
    <mergeCell ref="A59:B59"/>
    <mergeCell ref="A47:A58"/>
    <mergeCell ref="B47:B58"/>
    <mergeCell ref="A46:B46"/>
    <mergeCell ref="D34:D45"/>
    <mergeCell ref="A34:A45"/>
    <mergeCell ref="B34:B45"/>
    <mergeCell ref="C34:C45"/>
    <mergeCell ref="C68:C71"/>
    <mergeCell ref="D68:D71"/>
    <mergeCell ref="AB34:AB45"/>
    <mergeCell ref="AB60:AB71"/>
    <mergeCell ref="D47:D58"/>
    <mergeCell ref="C47:C58"/>
    <mergeCell ref="AB47:AB58"/>
    <mergeCell ref="C64:C67"/>
    <mergeCell ref="D64:D67"/>
    <mergeCell ref="A1:AA1"/>
    <mergeCell ref="A73:A84"/>
    <mergeCell ref="B73:B84"/>
    <mergeCell ref="C73:C84"/>
    <mergeCell ref="D73:D84"/>
    <mergeCell ref="A72:B72"/>
    <mergeCell ref="A60:A71"/>
    <mergeCell ref="B60:B71"/>
    <mergeCell ref="C60:C63"/>
    <mergeCell ref="D60:D63"/>
    <mergeCell ref="A85:B85"/>
    <mergeCell ref="AB73:AB84"/>
    <mergeCell ref="A98:B98"/>
    <mergeCell ref="A86:A97"/>
    <mergeCell ref="B86:B97"/>
    <mergeCell ref="C86:C97"/>
    <mergeCell ref="D86:D97"/>
    <mergeCell ref="AB86:AB9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tabSelected="1" zoomScalePageLayoutView="0" workbookViewId="0" topLeftCell="A17">
      <selection activeCell="Q9" sqref="Q9"/>
    </sheetView>
  </sheetViews>
  <sheetFormatPr defaultColWidth="8.796875" defaultRowHeight="14.25"/>
  <cols>
    <col min="1" max="1" width="7.5" style="0" customWidth="1"/>
    <col min="2" max="2" width="10.5" style="0" customWidth="1"/>
    <col min="3" max="3" width="6.09765625" style="0" customWidth="1"/>
    <col min="4" max="4" width="8.69921875" style="0" customWidth="1"/>
    <col min="5" max="5" width="5.69921875" style="0" customWidth="1"/>
    <col min="6" max="6" width="7.19921875" style="0" customWidth="1"/>
    <col min="7" max="7" width="7.8984375" style="0" customWidth="1"/>
    <col min="8" max="8" width="8.8984375" style="0" customWidth="1"/>
    <col min="9" max="9" width="9.09765625" style="0" customWidth="1"/>
    <col min="10" max="10" width="6.3984375" style="0" customWidth="1"/>
    <col min="11" max="11" width="5.69921875" style="0" customWidth="1"/>
    <col min="12" max="12" width="6.5" style="0" customWidth="1"/>
    <col min="13" max="13" width="6.09765625" style="0" customWidth="1"/>
    <col min="14" max="14" width="6" style="0" customWidth="1"/>
    <col min="15" max="15" width="5.8984375" style="0" customWidth="1"/>
    <col min="16" max="16" width="6.19921875" style="0" customWidth="1"/>
    <col min="17" max="17" width="9" style="0" customWidth="1"/>
  </cols>
  <sheetData>
    <row r="1" spans="8:17" ht="19.5" customHeight="1">
      <c r="H1" s="405" t="s">
        <v>123</v>
      </c>
      <c r="I1" s="405"/>
      <c r="J1" s="405"/>
      <c r="K1" s="405"/>
      <c r="L1" s="405"/>
      <c r="M1" s="405"/>
      <c r="N1" s="405"/>
      <c r="O1" s="405"/>
      <c r="P1" s="405"/>
      <c r="Q1" s="405"/>
    </row>
    <row r="2" spans="1:17" ht="19.5" customHeight="1">
      <c r="A2" s="405" t="s">
        <v>127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17" ht="19.5" customHeight="1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 t="s">
        <v>128</v>
      </c>
      <c r="Q3" s="414"/>
    </row>
    <row r="4" spans="1:17" ht="17.25" customHeight="1" thickBot="1">
      <c r="A4" s="285" t="s">
        <v>91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</row>
    <row r="5" spans="1:17" ht="14.25" customHeight="1" thickBot="1">
      <c r="A5" s="369" t="s">
        <v>74</v>
      </c>
      <c r="B5" s="371" t="s">
        <v>75</v>
      </c>
      <c r="C5" s="373" t="s">
        <v>121</v>
      </c>
      <c r="D5" s="374"/>
      <c r="E5" s="383" t="s">
        <v>92</v>
      </c>
      <c r="F5" s="384"/>
      <c r="G5" s="384"/>
      <c r="H5" s="384"/>
      <c r="I5" s="384"/>
      <c r="J5" s="384"/>
      <c r="K5" s="384"/>
      <c r="L5" s="384"/>
      <c r="M5" s="385"/>
      <c r="N5" s="385"/>
      <c r="O5" s="385"/>
      <c r="P5" s="385"/>
      <c r="Q5" s="386"/>
    </row>
    <row r="6" spans="1:17" ht="38.25" customHeight="1">
      <c r="A6" s="370"/>
      <c r="B6" s="372"/>
      <c r="C6" s="144" t="s">
        <v>124</v>
      </c>
      <c r="D6" s="145" t="s">
        <v>8</v>
      </c>
      <c r="E6" s="415" t="s">
        <v>16</v>
      </c>
      <c r="F6" s="143" t="s">
        <v>115</v>
      </c>
      <c r="G6" s="146">
        <v>2009</v>
      </c>
      <c r="H6" s="146">
        <v>2010</v>
      </c>
      <c r="I6" s="146">
        <v>2011</v>
      </c>
      <c r="J6" s="146">
        <v>2012</v>
      </c>
      <c r="K6" s="146">
        <v>2013</v>
      </c>
      <c r="L6" s="147">
        <v>2014</v>
      </c>
      <c r="M6" s="148">
        <v>2015</v>
      </c>
      <c r="N6" s="148">
        <v>2016</v>
      </c>
      <c r="O6" s="148">
        <v>2017</v>
      </c>
      <c r="P6" s="148">
        <v>2018</v>
      </c>
      <c r="Q6" s="149" t="s">
        <v>90</v>
      </c>
    </row>
    <row r="7" spans="1:17" ht="12" customHeight="1">
      <c r="A7" s="131" t="s">
        <v>5</v>
      </c>
      <c r="B7" s="132"/>
      <c r="C7" s="133"/>
      <c r="D7" s="134">
        <f>D8+D29</f>
        <v>2926312.9</v>
      </c>
      <c r="E7" s="135"/>
      <c r="F7" s="406">
        <f>'poż.i kred. do spłaty'!O4</f>
        <v>2540109</v>
      </c>
      <c r="G7" s="129">
        <f aca="true" t="shared" si="0" ref="G7:Q7">G8+G29</f>
        <v>1049897.9</v>
      </c>
      <c r="H7" s="130">
        <f t="shared" si="0"/>
        <v>1345797.9</v>
      </c>
      <c r="I7" s="130">
        <f t="shared" si="0"/>
        <v>1110405.1</v>
      </c>
      <c r="J7" s="129">
        <f t="shared" si="0"/>
        <v>836996</v>
      </c>
      <c r="K7" s="129">
        <f t="shared" si="0"/>
        <v>342996</v>
      </c>
      <c r="L7" s="129">
        <f t="shared" si="0"/>
        <v>242996</v>
      </c>
      <c r="M7" s="129">
        <f t="shared" si="0"/>
        <v>162000</v>
      </c>
      <c r="N7" s="129">
        <f t="shared" si="0"/>
        <v>120000</v>
      </c>
      <c r="O7" s="129">
        <f t="shared" si="0"/>
        <v>120000</v>
      </c>
      <c r="P7" s="129">
        <f t="shared" si="0"/>
        <v>120000</v>
      </c>
      <c r="Q7" s="130">
        <f t="shared" si="0"/>
        <v>6581688.9</v>
      </c>
    </row>
    <row r="8" spans="1:17" ht="36" customHeight="1">
      <c r="A8" s="136" t="s">
        <v>113</v>
      </c>
      <c r="B8" s="137" t="s">
        <v>76</v>
      </c>
      <c r="C8" s="150"/>
      <c r="D8" s="151"/>
      <c r="E8" s="152">
        <f aca="true" t="shared" si="1" ref="E8:Q8">E11+E14+E17+E22+E27</f>
        <v>0</v>
      </c>
      <c r="F8" s="407">
        <f>'poż.i kred. do spłaty'!O5</f>
        <v>1409509</v>
      </c>
      <c r="G8" s="152">
        <f t="shared" si="1"/>
        <v>222496</v>
      </c>
      <c r="H8" s="152">
        <f t="shared" si="1"/>
        <v>154996</v>
      </c>
      <c r="I8" s="152">
        <f t="shared" si="1"/>
        <v>113996</v>
      </c>
      <c r="J8" s="152">
        <f t="shared" si="1"/>
        <v>113996</v>
      </c>
      <c r="K8" s="152">
        <f t="shared" si="1"/>
        <v>79996</v>
      </c>
      <c r="L8" s="152">
        <f t="shared" si="1"/>
        <v>79996</v>
      </c>
      <c r="M8" s="152"/>
      <c r="N8" s="152"/>
      <c r="O8" s="152"/>
      <c r="P8" s="152"/>
      <c r="Q8" s="152">
        <f t="shared" si="1"/>
        <v>765476</v>
      </c>
    </row>
    <row r="9" spans="1:17" ht="23.25" customHeight="1">
      <c r="A9" s="375" t="s">
        <v>117</v>
      </c>
      <c r="B9" s="377" t="s">
        <v>99</v>
      </c>
      <c r="C9" s="153">
        <v>1998</v>
      </c>
      <c r="D9" s="154"/>
      <c r="E9" s="140" t="s">
        <v>17</v>
      </c>
      <c r="F9" s="408">
        <f>'poż.i kred. do spłaty'!O6</f>
        <v>315000</v>
      </c>
      <c r="G9" s="155">
        <v>35000</v>
      </c>
      <c r="H9" s="155"/>
      <c r="I9" s="156"/>
      <c r="J9" s="155"/>
      <c r="K9" s="155"/>
      <c r="L9" s="155"/>
      <c r="M9" s="155"/>
      <c r="N9" s="155"/>
      <c r="O9" s="155"/>
      <c r="P9" s="155"/>
      <c r="Q9" s="421">
        <f>'poż.i kred. do spłaty'!Z6</f>
        <v>35000</v>
      </c>
    </row>
    <row r="10" spans="1:17" ht="28.5" customHeight="1">
      <c r="A10" s="376"/>
      <c r="B10" s="378"/>
      <c r="C10" s="153">
        <v>1999</v>
      </c>
      <c r="D10" s="158"/>
      <c r="E10" s="140" t="s">
        <v>18</v>
      </c>
      <c r="F10" s="408">
        <f>'poż.i kred. do spłaty'!O7</f>
        <v>315000</v>
      </c>
      <c r="G10" s="159">
        <v>35000</v>
      </c>
      <c r="H10" s="159"/>
      <c r="I10" s="160"/>
      <c r="J10" s="159"/>
      <c r="K10" s="159"/>
      <c r="L10" s="159"/>
      <c r="M10" s="159"/>
      <c r="N10" s="159"/>
      <c r="O10" s="159"/>
      <c r="P10" s="159"/>
      <c r="Q10" s="421">
        <f>'poż.i kred. do spłaty'!Z7</f>
        <v>35000</v>
      </c>
    </row>
    <row r="11" spans="1:17" ht="24" customHeight="1">
      <c r="A11" s="379" t="s">
        <v>0</v>
      </c>
      <c r="B11" s="380"/>
      <c r="C11" s="161"/>
      <c r="D11" s="162"/>
      <c r="E11" s="140"/>
      <c r="F11" s="408">
        <f>'poż.i kred. do spłaty'!O8</f>
        <v>630000</v>
      </c>
      <c r="G11" s="163">
        <f>SUM(G9:G10)</f>
        <v>70000</v>
      </c>
      <c r="H11" s="164"/>
      <c r="I11" s="164"/>
      <c r="J11" s="164"/>
      <c r="K11" s="165"/>
      <c r="L11" s="166"/>
      <c r="M11" s="166"/>
      <c r="N11" s="166"/>
      <c r="O11" s="166"/>
      <c r="P11" s="166"/>
      <c r="Q11" s="421">
        <f>'poż.i kred. do spłaty'!Z8</f>
        <v>70000</v>
      </c>
    </row>
    <row r="12" spans="1:17" ht="32.25" customHeight="1">
      <c r="A12" s="381" t="s">
        <v>56</v>
      </c>
      <c r="B12" s="387" t="s">
        <v>112</v>
      </c>
      <c r="C12" s="388">
        <v>2000</v>
      </c>
      <c r="D12" s="362"/>
      <c r="E12" s="140" t="s">
        <v>102</v>
      </c>
      <c r="F12" s="408">
        <f>'poż.i kred. do spłaty'!O9</f>
        <v>119000</v>
      </c>
      <c r="G12" s="167">
        <v>18000</v>
      </c>
      <c r="H12" s="167">
        <v>20500</v>
      </c>
      <c r="I12" s="167"/>
      <c r="J12" s="167"/>
      <c r="K12" s="167"/>
      <c r="L12" s="168"/>
      <c r="M12" s="168"/>
      <c r="N12" s="168"/>
      <c r="O12" s="168"/>
      <c r="P12" s="168"/>
      <c r="Q12" s="421">
        <f>'poż.i kred. do spłaty'!Z9</f>
        <v>38500</v>
      </c>
    </row>
    <row r="13" spans="1:17" ht="33.75" customHeight="1">
      <c r="A13" s="382"/>
      <c r="B13" s="387"/>
      <c r="C13" s="389"/>
      <c r="D13" s="364"/>
      <c r="E13" s="141" t="s">
        <v>109</v>
      </c>
      <c r="F13" s="408">
        <f>'poż.i kred. do spłaty'!O10</f>
        <v>131500</v>
      </c>
      <c r="G13" s="169">
        <v>20500</v>
      </c>
      <c r="H13" s="169">
        <v>20500</v>
      </c>
      <c r="I13" s="170"/>
      <c r="J13" s="170"/>
      <c r="K13" s="170"/>
      <c r="L13" s="169"/>
      <c r="M13" s="169"/>
      <c r="N13" s="169"/>
      <c r="O13" s="169"/>
      <c r="P13" s="169"/>
      <c r="Q13" s="421">
        <f>'poż.i kred. do spłaty'!Z10</f>
        <v>41000</v>
      </c>
    </row>
    <row r="14" spans="1:17" ht="11.25" customHeight="1">
      <c r="A14" s="313" t="s">
        <v>0</v>
      </c>
      <c r="B14" s="314"/>
      <c r="C14" s="153"/>
      <c r="D14" s="171"/>
      <c r="E14" s="138"/>
      <c r="F14" s="408">
        <f>'poż.i kred. do spłaty'!O11</f>
        <v>250500</v>
      </c>
      <c r="G14" s="172">
        <f>SUM(G12:G13)</f>
        <v>38500</v>
      </c>
      <c r="H14" s="172">
        <f>SUM(H12:H13)</f>
        <v>41000</v>
      </c>
      <c r="I14" s="173"/>
      <c r="J14" s="173"/>
      <c r="K14" s="166"/>
      <c r="L14" s="168"/>
      <c r="M14" s="168"/>
      <c r="N14" s="168"/>
      <c r="O14" s="168"/>
      <c r="P14" s="168"/>
      <c r="Q14" s="421">
        <f>'poż.i kred. do spłaty'!Z11</f>
        <v>79500</v>
      </c>
    </row>
    <row r="15" spans="1:17" ht="36" customHeight="1">
      <c r="A15" s="390" t="s">
        <v>57</v>
      </c>
      <c r="B15" s="318" t="s">
        <v>100</v>
      </c>
      <c r="C15" s="174" t="s">
        <v>12</v>
      </c>
      <c r="D15" s="175"/>
      <c r="E15" s="140" t="s">
        <v>103</v>
      </c>
      <c r="F15" s="408">
        <f>'poż.i kred. do spłaty'!O12</f>
        <v>107000</v>
      </c>
      <c r="G15" s="176">
        <v>17000</v>
      </c>
      <c r="H15" s="176">
        <v>17000</v>
      </c>
      <c r="I15" s="176">
        <v>17000</v>
      </c>
      <c r="J15" s="176">
        <v>17000</v>
      </c>
      <c r="K15" s="169"/>
      <c r="L15" s="169"/>
      <c r="M15" s="169"/>
      <c r="N15" s="169"/>
      <c r="O15" s="169"/>
      <c r="P15" s="169"/>
      <c r="Q15" s="421">
        <f>'poż.i kred. do spłaty'!Z12</f>
        <v>68000</v>
      </c>
    </row>
    <row r="16" spans="1:17" ht="31.5" customHeight="1">
      <c r="A16" s="376"/>
      <c r="B16" s="320"/>
      <c r="C16" s="177" t="s">
        <v>13</v>
      </c>
      <c r="D16" s="175"/>
      <c r="E16" s="141" t="s">
        <v>104</v>
      </c>
      <c r="F16" s="408">
        <f>'poż.i kred. do spłaty'!O13</f>
        <v>102000</v>
      </c>
      <c r="G16" s="176">
        <v>17000</v>
      </c>
      <c r="H16" s="176">
        <v>17000</v>
      </c>
      <c r="I16" s="176">
        <v>17000</v>
      </c>
      <c r="J16" s="176">
        <v>17000</v>
      </c>
      <c r="K16" s="169"/>
      <c r="L16" s="169"/>
      <c r="M16" s="169"/>
      <c r="N16" s="169"/>
      <c r="O16" s="169"/>
      <c r="P16" s="169"/>
      <c r="Q16" s="421">
        <f>'poż.i kred. do spłaty'!Z13</f>
        <v>68000</v>
      </c>
    </row>
    <row r="17" spans="1:17" ht="13.5" customHeight="1">
      <c r="A17" s="357" t="s">
        <v>0</v>
      </c>
      <c r="B17" s="358"/>
      <c r="C17" s="178"/>
      <c r="D17" s="179"/>
      <c r="E17" s="142"/>
      <c r="F17" s="408">
        <f>'poż.i kred. do spłaty'!O14</f>
        <v>209000</v>
      </c>
      <c r="G17" s="180">
        <f>SUM(G15:G16)</f>
        <v>34000</v>
      </c>
      <c r="H17" s="180">
        <f>SUM(H15:H16)</f>
        <v>34000</v>
      </c>
      <c r="I17" s="180">
        <f>SUM(I15:I16)</f>
        <v>34000</v>
      </c>
      <c r="J17" s="180">
        <f>SUM(J15:J16)</f>
        <v>34000</v>
      </c>
      <c r="K17" s="181"/>
      <c r="L17" s="181"/>
      <c r="M17" s="181"/>
      <c r="N17" s="181"/>
      <c r="O17" s="181"/>
      <c r="P17" s="181"/>
      <c r="Q17" s="421">
        <f>'poż.i kred. do spłaty'!Z14</f>
        <v>136000</v>
      </c>
    </row>
    <row r="18" spans="1:17" ht="24" customHeight="1">
      <c r="A18" s="365" t="s">
        <v>118</v>
      </c>
      <c r="B18" s="368" t="s">
        <v>14</v>
      </c>
      <c r="C18" s="359" t="s">
        <v>28</v>
      </c>
      <c r="D18" s="355"/>
      <c r="E18" s="140" t="s">
        <v>108</v>
      </c>
      <c r="F18" s="408">
        <f>'poż.i kred. do spłaty'!O15</f>
        <v>61758</v>
      </c>
      <c r="G18" s="176">
        <v>15437</v>
      </c>
      <c r="H18" s="176">
        <v>15437</v>
      </c>
      <c r="I18" s="176">
        <v>15437</v>
      </c>
      <c r="J18" s="176">
        <v>15437</v>
      </c>
      <c r="K18" s="169">
        <v>15437</v>
      </c>
      <c r="L18" s="169">
        <v>15437</v>
      </c>
      <c r="M18" s="169"/>
      <c r="N18" s="169"/>
      <c r="O18" s="169"/>
      <c r="P18" s="169"/>
      <c r="Q18" s="421">
        <f>'poż.i kred. do spłaty'!Z15</f>
        <v>92622</v>
      </c>
    </row>
    <row r="19" spans="1:17" ht="31.5" customHeight="1">
      <c r="A19" s="366"/>
      <c r="B19" s="368"/>
      <c r="C19" s="361"/>
      <c r="D19" s="356"/>
      <c r="E19" s="140" t="s">
        <v>105</v>
      </c>
      <c r="F19" s="408">
        <f>'poż.i kred. do spłaty'!O16</f>
        <v>61748</v>
      </c>
      <c r="G19" s="176">
        <v>15437</v>
      </c>
      <c r="H19" s="176">
        <v>15437</v>
      </c>
      <c r="I19" s="176">
        <v>15437</v>
      </c>
      <c r="J19" s="176">
        <v>15437</v>
      </c>
      <c r="K19" s="169">
        <v>15437</v>
      </c>
      <c r="L19" s="169">
        <v>15437</v>
      </c>
      <c r="M19" s="169"/>
      <c r="N19" s="169"/>
      <c r="O19" s="169"/>
      <c r="P19" s="169"/>
      <c r="Q19" s="421">
        <f>'poż.i kred. do spłaty'!Z16</f>
        <v>92622</v>
      </c>
    </row>
    <row r="20" spans="1:17" ht="34.5" customHeight="1">
      <c r="A20" s="366"/>
      <c r="B20" s="368"/>
      <c r="C20" s="359" t="s">
        <v>27</v>
      </c>
      <c r="D20" s="355"/>
      <c r="E20" s="140" t="s">
        <v>106</v>
      </c>
      <c r="F20" s="408">
        <f>'poż.i kred. do spłaty'!O17</f>
        <v>61748</v>
      </c>
      <c r="G20" s="176">
        <v>15437</v>
      </c>
      <c r="H20" s="176">
        <v>15437</v>
      </c>
      <c r="I20" s="176">
        <v>15437</v>
      </c>
      <c r="J20" s="176">
        <v>15437</v>
      </c>
      <c r="K20" s="169">
        <v>15437</v>
      </c>
      <c r="L20" s="169">
        <v>15437</v>
      </c>
      <c r="M20" s="169"/>
      <c r="N20" s="169"/>
      <c r="O20" s="169"/>
      <c r="P20" s="169"/>
      <c r="Q20" s="421">
        <f>'poż.i kred. do spłaty'!Z17</f>
        <v>92622</v>
      </c>
    </row>
    <row r="21" spans="1:17" ht="30.75" customHeight="1">
      <c r="A21" s="367"/>
      <c r="B21" s="368"/>
      <c r="C21" s="361"/>
      <c r="D21" s="356"/>
      <c r="E21" s="140" t="s">
        <v>114</v>
      </c>
      <c r="F21" s="408">
        <f>'poż.i kred. do spłaty'!O18</f>
        <v>61748</v>
      </c>
      <c r="G21" s="176">
        <v>15437</v>
      </c>
      <c r="H21" s="176">
        <v>15437</v>
      </c>
      <c r="I21" s="176">
        <v>15437</v>
      </c>
      <c r="J21" s="176">
        <v>15437</v>
      </c>
      <c r="K21" s="169">
        <v>15437</v>
      </c>
      <c r="L21" s="169">
        <v>15437</v>
      </c>
      <c r="M21" s="169"/>
      <c r="N21" s="169"/>
      <c r="O21" s="169"/>
      <c r="P21" s="169"/>
      <c r="Q21" s="421">
        <f>'poż.i kred. do spłaty'!Z18</f>
        <v>92622</v>
      </c>
    </row>
    <row r="22" spans="1:17" ht="12" customHeight="1">
      <c r="A22" s="357" t="s">
        <v>0</v>
      </c>
      <c r="B22" s="358"/>
      <c r="C22" s="178"/>
      <c r="D22" s="179"/>
      <c r="E22" s="142"/>
      <c r="F22" s="408">
        <f>'poż.i kred. do spłaty'!O19</f>
        <v>247002</v>
      </c>
      <c r="G22" s="182">
        <f aca="true" t="shared" si="2" ref="G22:L22">SUM(G18:G21)</f>
        <v>61748</v>
      </c>
      <c r="H22" s="182">
        <f t="shared" si="2"/>
        <v>61748</v>
      </c>
      <c r="I22" s="182">
        <f t="shared" si="2"/>
        <v>61748</v>
      </c>
      <c r="J22" s="182">
        <f t="shared" si="2"/>
        <v>61748</v>
      </c>
      <c r="K22" s="181">
        <f t="shared" si="2"/>
        <v>61748</v>
      </c>
      <c r="L22" s="181">
        <f t="shared" si="2"/>
        <v>61748</v>
      </c>
      <c r="M22" s="181"/>
      <c r="N22" s="181"/>
      <c r="O22" s="181"/>
      <c r="P22" s="181"/>
      <c r="Q22" s="421">
        <f>'poż.i kred. do spłaty'!Z19</f>
        <v>370488</v>
      </c>
    </row>
    <row r="23" spans="1:17" ht="32.25" customHeight="1">
      <c r="A23" s="335" t="s">
        <v>59</v>
      </c>
      <c r="B23" s="318" t="s">
        <v>33</v>
      </c>
      <c r="C23" s="359" t="s">
        <v>101</v>
      </c>
      <c r="D23" s="362"/>
      <c r="E23" s="140" t="s">
        <v>107</v>
      </c>
      <c r="F23" s="408">
        <f>'poż.i kred. do spłaty'!O20</f>
        <v>18263</v>
      </c>
      <c r="G23" s="176">
        <v>4562</v>
      </c>
      <c r="H23" s="176">
        <v>4562</v>
      </c>
      <c r="I23" s="176">
        <v>4562</v>
      </c>
      <c r="J23" s="176">
        <v>4562</v>
      </c>
      <c r="K23" s="169">
        <v>4562</v>
      </c>
      <c r="L23" s="169">
        <v>4562</v>
      </c>
      <c r="M23" s="169"/>
      <c r="N23" s="169"/>
      <c r="O23" s="169"/>
      <c r="P23" s="169"/>
      <c r="Q23" s="421">
        <f>'poż.i kred. do spłaty'!Z20</f>
        <v>27372</v>
      </c>
    </row>
    <row r="24" spans="1:17" ht="32.25" customHeight="1">
      <c r="A24" s="336"/>
      <c r="B24" s="319"/>
      <c r="C24" s="360"/>
      <c r="D24" s="363"/>
      <c r="E24" s="140" t="s">
        <v>105</v>
      </c>
      <c r="F24" s="408">
        <f>'poż.i kred. do spłaty'!O21</f>
        <v>18248</v>
      </c>
      <c r="G24" s="176">
        <v>4562</v>
      </c>
      <c r="H24" s="176">
        <v>4562</v>
      </c>
      <c r="I24" s="176">
        <v>4562</v>
      </c>
      <c r="J24" s="176">
        <v>4562</v>
      </c>
      <c r="K24" s="169">
        <v>4562</v>
      </c>
      <c r="L24" s="169">
        <v>4562</v>
      </c>
      <c r="M24" s="169"/>
      <c r="N24" s="169"/>
      <c r="O24" s="169"/>
      <c r="P24" s="169"/>
      <c r="Q24" s="421">
        <f>'poż.i kred. do spłaty'!Z21</f>
        <v>27372</v>
      </c>
    </row>
    <row r="25" spans="1:17" ht="33" customHeight="1">
      <c r="A25" s="336"/>
      <c r="B25" s="319"/>
      <c r="C25" s="360"/>
      <c r="D25" s="363"/>
      <c r="E25" s="140" t="s">
        <v>110</v>
      </c>
      <c r="F25" s="408">
        <f>'poż.i kred. do spłaty'!O22</f>
        <v>18248</v>
      </c>
      <c r="G25" s="176">
        <v>4562</v>
      </c>
      <c r="H25" s="176">
        <v>4562</v>
      </c>
      <c r="I25" s="176">
        <v>4562</v>
      </c>
      <c r="J25" s="176">
        <v>4562</v>
      </c>
      <c r="K25" s="169">
        <v>4562</v>
      </c>
      <c r="L25" s="169">
        <v>4562</v>
      </c>
      <c r="M25" s="169"/>
      <c r="N25" s="169"/>
      <c r="O25" s="169"/>
      <c r="P25" s="169"/>
      <c r="Q25" s="421">
        <f>'poż.i kred. do spłaty'!Z22</f>
        <v>27372</v>
      </c>
    </row>
    <row r="26" spans="1:17" ht="32.25" customHeight="1">
      <c r="A26" s="336"/>
      <c r="B26" s="319"/>
      <c r="C26" s="361"/>
      <c r="D26" s="364"/>
      <c r="E26" s="140" t="s">
        <v>111</v>
      </c>
      <c r="F26" s="408">
        <f>'poż.i kred. do spłaty'!O23</f>
        <v>18248</v>
      </c>
      <c r="G26" s="176">
        <v>4562</v>
      </c>
      <c r="H26" s="176">
        <v>4562</v>
      </c>
      <c r="I26" s="176">
        <v>4562</v>
      </c>
      <c r="J26" s="176">
        <v>4562</v>
      </c>
      <c r="K26" s="169">
        <v>4562</v>
      </c>
      <c r="L26" s="169">
        <v>4562</v>
      </c>
      <c r="M26" s="169"/>
      <c r="N26" s="169"/>
      <c r="O26" s="169"/>
      <c r="P26" s="169"/>
      <c r="Q26" s="421">
        <f>'poż.i kred. do spłaty'!Z23</f>
        <v>27372</v>
      </c>
    </row>
    <row r="27" spans="1:17" ht="11.25" customHeight="1" thickBot="1">
      <c r="A27" s="341" t="s">
        <v>0</v>
      </c>
      <c r="B27" s="342"/>
      <c r="C27" s="183"/>
      <c r="D27" s="184">
        <f>SUM(D23)</f>
        <v>0</v>
      </c>
      <c r="E27" s="185"/>
      <c r="F27" s="408">
        <f>'poż.i kred. do spłaty'!O24</f>
        <v>73007</v>
      </c>
      <c r="G27" s="186">
        <f aca="true" t="shared" si="3" ref="G27:L27">SUM(G23:G26)</f>
        <v>18248</v>
      </c>
      <c r="H27" s="186">
        <f t="shared" si="3"/>
        <v>18248</v>
      </c>
      <c r="I27" s="186">
        <f t="shared" si="3"/>
        <v>18248</v>
      </c>
      <c r="J27" s="186">
        <f t="shared" si="3"/>
        <v>18248</v>
      </c>
      <c r="K27" s="187">
        <f t="shared" si="3"/>
        <v>18248</v>
      </c>
      <c r="L27" s="187">
        <f t="shared" si="3"/>
        <v>18248</v>
      </c>
      <c r="M27" s="187"/>
      <c r="N27" s="187"/>
      <c r="O27" s="187"/>
      <c r="P27" s="187"/>
      <c r="Q27" s="421">
        <f>'poż.i kred. do spłaty'!Z24</f>
        <v>109488</v>
      </c>
    </row>
    <row r="28" spans="1:17" ht="51.75" customHeight="1" thickBot="1">
      <c r="A28" s="138" t="s">
        <v>1</v>
      </c>
      <c r="B28" s="138" t="s">
        <v>7</v>
      </c>
      <c r="C28" s="139" t="s">
        <v>125</v>
      </c>
      <c r="D28" s="188" t="s">
        <v>8</v>
      </c>
      <c r="E28" s="416" t="s">
        <v>16</v>
      </c>
      <c r="F28" s="409" t="s">
        <v>115</v>
      </c>
      <c r="G28" s="189">
        <v>2009</v>
      </c>
      <c r="H28" s="189">
        <v>2010</v>
      </c>
      <c r="I28" s="189">
        <v>2011</v>
      </c>
      <c r="J28" s="189">
        <v>2012</v>
      </c>
      <c r="K28" s="190">
        <v>2013</v>
      </c>
      <c r="L28" s="191">
        <v>2014</v>
      </c>
      <c r="M28" s="191"/>
      <c r="N28" s="191"/>
      <c r="O28" s="191"/>
      <c r="P28" s="191"/>
      <c r="Q28" s="141" t="s">
        <v>90</v>
      </c>
    </row>
    <row r="29" spans="1:17" ht="24.75" customHeight="1" thickBot="1">
      <c r="A29" s="138" t="s">
        <v>76</v>
      </c>
      <c r="B29" s="138"/>
      <c r="C29" s="139"/>
      <c r="D29" s="127">
        <f>D104+D117+D130+D131</f>
        <v>2926312.9</v>
      </c>
      <c r="E29" s="127"/>
      <c r="F29" s="410">
        <f>F36+F49+F62+F77+F90+F104+F117+F130+F131</f>
        <v>1130600</v>
      </c>
      <c r="G29" s="127">
        <f>G36+G49+G62+G77+G90+G103+G104+G117+G130+G131</f>
        <v>827401.9</v>
      </c>
      <c r="H29" s="127">
        <f aca="true" t="shared" si="4" ref="H29:P29">H36+H49+H62+H77+H90+H103+H104+H117+H130+H131</f>
        <v>1190801.9</v>
      </c>
      <c r="I29" s="127">
        <f t="shared" si="4"/>
        <v>996409.1</v>
      </c>
      <c r="J29" s="128">
        <f t="shared" si="4"/>
        <v>723000</v>
      </c>
      <c r="K29" s="128">
        <f t="shared" si="4"/>
        <v>263000</v>
      </c>
      <c r="L29" s="128">
        <f t="shared" si="4"/>
        <v>163000</v>
      </c>
      <c r="M29" s="128">
        <f t="shared" si="4"/>
        <v>162000</v>
      </c>
      <c r="N29" s="128">
        <f t="shared" si="4"/>
        <v>120000</v>
      </c>
      <c r="O29" s="128">
        <f t="shared" si="4"/>
        <v>120000</v>
      </c>
      <c r="P29" s="128">
        <f t="shared" si="4"/>
        <v>120000</v>
      </c>
      <c r="Q29" s="127">
        <f>SUM(F29:P29)</f>
        <v>5816212.9</v>
      </c>
    </row>
    <row r="30" spans="1:17" ht="12" customHeight="1">
      <c r="A30" s="315" t="s">
        <v>60</v>
      </c>
      <c r="B30" s="318" t="s">
        <v>35</v>
      </c>
      <c r="C30" s="343" t="s">
        <v>37</v>
      </c>
      <c r="D30" s="345"/>
      <c r="E30" s="141" t="s">
        <v>39</v>
      </c>
      <c r="F30" s="408">
        <f>'poż.i kred. do spłaty'!O27</f>
        <v>100000</v>
      </c>
      <c r="G30" s="169">
        <v>55000</v>
      </c>
      <c r="H30" s="169">
        <v>61000</v>
      </c>
      <c r="I30" s="169">
        <v>64000</v>
      </c>
      <c r="J30" s="192"/>
      <c r="K30" s="192"/>
      <c r="L30" s="193"/>
      <c r="M30" s="193"/>
      <c r="N30" s="193"/>
      <c r="O30" s="193"/>
      <c r="P30" s="193"/>
      <c r="Q30" s="157">
        <f>'poż.i kred. do spłaty'!Z27</f>
        <v>180000</v>
      </c>
    </row>
    <row r="31" spans="1:17" ht="16.5" customHeight="1">
      <c r="A31" s="316"/>
      <c r="B31" s="319"/>
      <c r="C31" s="344"/>
      <c r="D31" s="346"/>
      <c r="E31" s="141" t="s">
        <v>41</v>
      </c>
      <c r="F31" s="408">
        <f>'poż.i kred. do spłaty'!O28</f>
        <v>100000</v>
      </c>
      <c r="G31" s="169">
        <v>60000</v>
      </c>
      <c r="H31" s="169">
        <v>60000</v>
      </c>
      <c r="I31" s="169">
        <v>60000</v>
      </c>
      <c r="J31" s="169"/>
      <c r="K31" s="169"/>
      <c r="L31" s="194"/>
      <c r="M31" s="194"/>
      <c r="N31" s="194"/>
      <c r="O31" s="194"/>
      <c r="P31" s="194"/>
      <c r="Q31" s="157">
        <f>'poż.i kred. do spłaty'!Z28</f>
        <v>180000</v>
      </c>
    </row>
    <row r="32" spans="1:17" ht="21" customHeight="1">
      <c r="A32" s="316"/>
      <c r="B32" s="319"/>
      <c r="C32" s="347" t="s">
        <v>116</v>
      </c>
      <c r="D32" s="321"/>
      <c r="E32" s="141" t="s">
        <v>40</v>
      </c>
      <c r="F32" s="408">
        <f>'poż.i kred. do spłaty'!O29</f>
        <v>100000</v>
      </c>
      <c r="G32" s="194">
        <v>55000</v>
      </c>
      <c r="H32" s="194">
        <v>61000</v>
      </c>
      <c r="I32" s="194">
        <v>64000</v>
      </c>
      <c r="J32" s="194"/>
      <c r="K32" s="194"/>
      <c r="L32" s="194"/>
      <c r="M32" s="194"/>
      <c r="N32" s="194"/>
      <c r="O32" s="194"/>
      <c r="P32" s="194"/>
      <c r="Q32" s="157">
        <f>'poż.i kred. do spłaty'!Z29</f>
        <v>180000</v>
      </c>
    </row>
    <row r="33" spans="1:17" ht="11.25" customHeight="1">
      <c r="A33" s="316"/>
      <c r="B33" s="319"/>
      <c r="C33" s="348"/>
      <c r="D33" s="322"/>
      <c r="E33" s="141" t="s">
        <v>42</v>
      </c>
      <c r="F33" s="408">
        <f>'poż.i kred. do spłaty'!O30</f>
        <v>55000</v>
      </c>
      <c r="G33" s="194">
        <v>55000</v>
      </c>
      <c r="H33" s="194">
        <v>61000</v>
      </c>
      <c r="I33" s="194">
        <v>64000</v>
      </c>
      <c r="J33" s="194"/>
      <c r="K33" s="194"/>
      <c r="L33" s="194"/>
      <c r="M33" s="194"/>
      <c r="N33" s="194"/>
      <c r="O33" s="194"/>
      <c r="P33" s="194"/>
      <c r="Q33" s="157">
        <f>'poż.i kred. do spłaty'!Z30</f>
        <v>180000</v>
      </c>
    </row>
    <row r="34" spans="1:17" ht="12" customHeight="1">
      <c r="A34" s="316"/>
      <c r="B34" s="319"/>
      <c r="C34" s="348"/>
      <c r="D34" s="322"/>
      <c r="E34" s="141" t="s">
        <v>43</v>
      </c>
      <c r="F34" s="408">
        <f>'poż.i kred. do spłaty'!O31</f>
        <v>85000</v>
      </c>
      <c r="G34" s="194"/>
      <c r="H34" s="194"/>
      <c r="I34" s="194">
        <v>60000</v>
      </c>
      <c r="J34" s="194"/>
      <c r="K34" s="194"/>
      <c r="L34" s="194"/>
      <c r="M34" s="194"/>
      <c r="N34" s="194"/>
      <c r="O34" s="194"/>
      <c r="P34" s="194"/>
      <c r="Q34" s="157">
        <f>'poż.i kred. do spłaty'!Z31</f>
        <v>60000</v>
      </c>
    </row>
    <row r="35" spans="1:17" ht="30.75" customHeight="1">
      <c r="A35" s="317"/>
      <c r="B35" s="320"/>
      <c r="C35" s="349"/>
      <c r="D35" s="323"/>
      <c r="E35" s="141" t="s">
        <v>44</v>
      </c>
      <c r="F35" s="408">
        <f>'poż.i kred. do spłaty'!O32</f>
        <v>100000</v>
      </c>
      <c r="G35" s="195">
        <v>55000</v>
      </c>
      <c r="H35" s="194">
        <v>61000</v>
      </c>
      <c r="I35" s="194">
        <v>64000</v>
      </c>
      <c r="J35" s="194"/>
      <c r="K35" s="194"/>
      <c r="L35" s="194"/>
      <c r="M35" s="194"/>
      <c r="N35" s="194"/>
      <c r="O35" s="194"/>
      <c r="P35" s="194"/>
      <c r="Q35" s="157">
        <f>'poż.i kred. do spłaty'!Z32</f>
        <v>180000</v>
      </c>
    </row>
    <row r="36" spans="1:17" ht="12" customHeight="1">
      <c r="A36" s="350" t="s">
        <v>0</v>
      </c>
      <c r="B36" s="351"/>
      <c r="C36" s="196"/>
      <c r="D36" s="179"/>
      <c r="E36" s="197"/>
      <c r="F36" s="408">
        <f>'poż.i kred. do spłaty'!O33</f>
        <v>540000</v>
      </c>
      <c r="G36" s="182">
        <f>SUM(G30:G35)</f>
        <v>280000</v>
      </c>
      <c r="H36" s="182">
        <f>SUM(H30:H35)</f>
        <v>304000</v>
      </c>
      <c r="I36" s="182">
        <f>SUM(I30:I35)</f>
        <v>376000</v>
      </c>
      <c r="J36" s="198"/>
      <c r="K36" s="198"/>
      <c r="L36" s="194"/>
      <c r="M36" s="194"/>
      <c r="N36" s="194"/>
      <c r="O36" s="194"/>
      <c r="P36" s="194"/>
      <c r="Q36" s="157">
        <f>'poż.i kred. do spłaty'!Z33</f>
        <v>960000</v>
      </c>
    </row>
    <row r="37" spans="1:17" ht="10.5" customHeight="1">
      <c r="A37" s="315" t="s">
        <v>62</v>
      </c>
      <c r="B37" s="318" t="s">
        <v>2</v>
      </c>
      <c r="C37" s="352" t="s">
        <v>64</v>
      </c>
      <c r="D37" s="330"/>
      <c r="E37" s="141" t="s">
        <v>47</v>
      </c>
      <c r="F37" s="408">
        <f>'poż.i kred. do spłaty'!O34</f>
        <v>9900</v>
      </c>
      <c r="G37" s="194">
        <v>6900</v>
      </c>
      <c r="H37" s="194">
        <v>6900</v>
      </c>
      <c r="I37" s="194"/>
      <c r="J37" s="199"/>
      <c r="K37" s="199"/>
      <c r="L37" s="199"/>
      <c r="M37" s="199"/>
      <c r="N37" s="199"/>
      <c r="O37" s="199"/>
      <c r="P37" s="199"/>
      <c r="Q37" s="157">
        <f>'poż.i kred. do spłaty'!Z34</f>
        <v>13800</v>
      </c>
    </row>
    <row r="38" spans="1:17" ht="11.25" customHeight="1">
      <c r="A38" s="316"/>
      <c r="B38" s="319"/>
      <c r="C38" s="353"/>
      <c r="D38" s="331"/>
      <c r="E38" s="141" t="s">
        <v>48</v>
      </c>
      <c r="F38" s="408">
        <f>'poż.i kred. do spłaty'!O35</f>
        <v>9900</v>
      </c>
      <c r="G38" s="194">
        <v>6900</v>
      </c>
      <c r="H38" s="194">
        <v>6900</v>
      </c>
      <c r="I38" s="194"/>
      <c r="J38" s="199"/>
      <c r="K38" s="199"/>
      <c r="L38" s="199"/>
      <c r="M38" s="199"/>
      <c r="N38" s="199"/>
      <c r="O38" s="199"/>
      <c r="P38" s="199"/>
      <c r="Q38" s="157">
        <f>'poż.i kred. do spłaty'!Z35</f>
        <v>13800</v>
      </c>
    </row>
    <row r="39" spans="1:17" ht="10.5" customHeight="1">
      <c r="A39" s="316"/>
      <c r="B39" s="319"/>
      <c r="C39" s="353"/>
      <c r="D39" s="331"/>
      <c r="E39" s="141" t="s">
        <v>39</v>
      </c>
      <c r="F39" s="408">
        <f>'poż.i kred. do spłaty'!O36</f>
        <v>9900</v>
      </c>
      <c r="G39" s="194">
        <v>6900</v>
      </c>
      <c r="H39" s="194">
        <v>6900</v>
      </c>
      <c r="I39" s="194"/>
      <c r="J39" s="199"/>
      <c r="K39" s="199"/>
      <c r="L39" s="199"/>
      <c r="M39" s="199"/>
      <c r="N39" s="199"/>
      <c r="O39" s="199"/>
      <c r="P39" s="199"/>
      <c r="Q39" s="157">
        <f>'poż.i kred. do spłaty'!Z36</f>
        <v>13800</v>
      </c>
    </row>
    <row r="40" spans="1:17" ht="11.25" customHeight="1">
      <c r="A40" s="316"/>
      <c r="B40" s="319"/>
      <c r="C40" s="353"/>
      <c r="D40" s="331"/>
      <c r="E40" s="141" t="s">
        <v>49</v>
      </c>
      <c r="F40" s="408">
        <f>'poż.i kred. do spłaty'!O37</f>
        <v>9900</v>
      </c>
      <c r="G40" s="194">
        <v>6900</v>
      </c>
      <c r="H40" s="194">
        <v>6900</v>
      </c>
      <c r="I40" s="194"/>
      <c r="J40" s="199"/>
      <c r="K40" s="199"/>
      <c r="L40" s="199"/>
      <c r="M40" s="199"/>
      <c r="N40" s="199"/>
      <c r="O40" s="199"/>
      <c r="P40" s="199"/>
      <c r="Q40" s="157">
        <f>'poż.i kred. do spłaty'!Z37</f>
        <v>13800</v>
      </c>
    </row>
    <row r="41" spans="1:17" ht="11.25" customHeight="1">
      <c r="A41" s="316"/>
      <c r="B41" s="319"/>
      <c r="C41" s="353"/>
      <c r="D41" s="331"/>
      <c r="E41" s="141" t="s">
        <v>41</v>
      </c>
      <c r="F41" s="408">
        <f>'poż.i kred. do spłaty'!O38</f>
        <v>9900</v>
      </c>
      <c r="G41" s="194">
        <v>6900</v>
      </c>
      <c r="H41" s="194">
        <v>6900</v>
      </c>
      <c r="I41" s="194"/>
      <c r="J41" s="199"/>
      <c r="K41" s="199"/>
      <c r="L41" s="199"/>
      <c r="M41" s="199"/>
      <c r="N41" s="199"/>
      <c r="O41" s="199"/>
      <c r="P41" s="199"/>
      <c r="Q41" s="157">
        <f>'poż.i kred. do spłaty'!Z38</f>
        <v>13800</v>
      </c>
    </row>
    <row r="42" spans="1:17" ht="12" customHeight="1">
      <c r="A42" s="316"/>
      <c r="B42" s="319"/>
      <c r="C42" s="353"/>
      <c r="D42" s="331"/>
      <c r="E42" s="141" t="s">
        <v>40</v>
      </c>
      <c r="F42" s="408">
        <f>'poż.i kred. do spłaty'!O39</f>
        <v>9900</v>
      </c>
      <c r="G42" s="194">
        <v>6900</v>
      </c>
      <c r="H42" s="194">
        <v>6900</v>
      </c>
      <c r="I42" s="194"/>
      <c r="J42" s="199"/>
      <c r="K42" s="199"/>
      <c r="L42" s="199"/>
      <c r="M42" s="199"/>
      <c r="N42" s="199"/>
      <c r="O42" s="199"/>
      <c r="P42" s="199"/>
      <c r="Q42" s="157">
        <f>'poż.i kred. do spłaty'!Z39</f>
        <v>13800</v>
      </c>
    </row>
    <row r="43" spans="1:17" ht="10.5" customHeight="1">
      <c r="A43" s="316"/>
      <c r="B43" s="319"/>
      <c r="C43" s="353"/>
      <c r="D43" s="331"/>
      <c r="E43" s="141" t="s">
        <v>50</v>
      </c>
      <c r="F43" s="408">
        <f>'poż.i kred. do spłaty'!O40</f>
        <v>9900</v>
      </c>
      <c r="G43" s="194">
        <v>6900</v>
      </c>
      <c r="H43" s="194">
        <v>6900</v>
      </c>
      <c r="I43" s="194"/>
      <c r="J43" s="199"/>
      <c r="K43" s="199"/>
      <c r="L43" s="199"/>
      <c r="M43" s="199"/>
      <c r="N43" s="199"/>
      <c r="O43" s="199"/>
      <c r="P43" s="199"/>
      <c r="Q43" s="157">
        <f>'poż.i kred. do spłaty'!Z40</f>
        <v>13800</v>
      </c>
    </row>
    <row r="44" spans="1:17" ht="12.75" customHeight="1">
      <c r="A44" s="316"/>
      <c r="B44" s="319"/>
      <c r="C44" s="353"/>
      <c r="D44" s="331"/>
      <c r="E44" s="141" t="s">
        <v>51</v>
      </c>
      <c r="F44" s="408">
        <f>'poż.i kred. do spłaty'!O41</f>
        <v>9900</v>
      </c>
      <c r="G44" s="194">
        <v>6900</v>
      </c>
      <c r="H44" s="194">
        <v>6900</v>
      </c>
      <c r="I44" s="194"/>
      <c r="J44" s="199"/>
      <c r="K44" s="199"/>
      <c r="L44" s="199"/>
      <c r="M44" s="199"/>
      <c r="N44" s="199"/>
      <c r="O44" s="199"/>
      <c r="P44" s="199"/>
      <c r="Q44" s="157">
        <f>'poż.i kred. do spłaty'!Z41</f>
        <v>13800</v>
      </c>
    </row>
    <row r="45" spans="1:17" ht="12.75" customHeight="1">
      <c r="A45" s="316"/>
      <c r="B45" s="319"/>
      <c r="C45" s="353"/>
      <c r="D45" s="331"/>
      <c r="E45" s="141" t="s">
        <v>42</v>
      </c>
      <c r="F45" s="408">
        <f>'poż.i kred. do spłaty'!O42</f>
        <v>9900</v>
      </c>
      <c r="G45" s="194">
        <v>6900</v>
      </c>
      <c r="H45" s="194">
        <v>6900</v>
      </c>
      <c r="I45" s="194"/>
      <c r="J45" s="199"/>
      <c r="K45" s="199"/>
      <c r="L45" s="199"/>
      <c r="M45" s="199"/>
      <c r="N45" s="199"/>
      <c r="O45" s="199"/>
      <c r="P45" s="199"/>
      <c r="Q45" s="157">
        <f>'poż.i kred. do spłaty'!Z42</f>
        <v>13800</v>
      </c>
    </row>
    <row r="46" spans="1:17" ht="11.25" customHeight="1">
      <c r="A46" s="316"/>
      <c r="B46" s="319"/>
      <c r="C46" s="353"/>
      <c r="D46" s="331"/>
      <c r="E46" s="141" t="s">
        <v>52</v>
      </c>
      <c r="F46" s="408">
        <f>'poż.i kred. do spłaty'!O43</f>
        <v>9900</v>
      </c>
      <c r="G46" s="194">
        <v>6900</v>
      </c>
      <c r="H46" s="194">
        <v>6900</v>
      </c>
      <c r="I46" s="194"/>
      <c r="J46" s="199"/>
      <c r="K46" s="199"/>
      <c r="L46" s="199"/>
      <c r="M46" s="199"/>
      <c r="N46" s="199"/>
      <c r="O46" s="199"/>
      <c r="P46" s="199"/>
      <c r="Q46" s="157">
        <f>'poż.i kred. do spłaty'!Z43</f>
        <v>13800</v>
      </c>
    </row>
    <row r="47" spans="1:17" ht="12" customHeight="1">
      <c r="A47" s="316"/>
      <c r="B47" s="319"/>
      <c r="C47" s="353"/>
      <c r="D47" s="331"/>
      <c r="E47" s="141" t="s">
        <v>43</v>
      </c>
      <c r="F47" s="408">
        <f>'poż.i kred. do spłaty'!O44</f>
        <v>9900</v>
      </c>
      <c r="G47" s="194">
        <v>6900</v>
      </c>
      <c r="H47" s="194">
        <v>6900</v>
      </c>
      <c r="I47" s="194"/>
      <c r="J47" s="199"/>
      <c r="K47" s="199"/>
      <c r="L47" s="199"/>
      <c r="M47" s="199"/>
      <c r="N47" s="199"/>
      <c r="O47" s="199"/>
      <c r="P47" s="199"/>
      <c r="Q47" s="157">
        <f>'poż.i kred. do spłaty'!Z44</f>
        <v>13800</v>
      </c>
    </row>
    <row r="48" spans="1:17" ht="11.25" customHeight="1">
      <c r="A48" s="317"/>
      <c r="B48" s="320"/>
      <c r="C48" s="354"/>
      <c r="D48" s="332"/>
      <c r="E48" s="141" t="s">
        <v>53</v>
      </c>
      <c r="F48" s="408">
        <f>'poż.i kred. do spłaty'!O45</f>
        <v>9900</v>
      </c>
      <c r="G48" s="194">
        <v>6900</v>
      </c>
      <c r="H48" s="194">
        <v>5400</v>
      </c>
      <c r="I48" s="194"/>
      <c r="J48" s="199"/>
      <c r="K48" s="199"/>
      <c r="L48" s="199"/>
      <c r="M48" s="199"/>
      <c r="N48" s="199"/>
      <c r="O48" s="199"/>
      <c r="P48" s="199"/>
      <c r="Q48" s="157">
        <f>'poż.i kred. do spłaty'!Z45</f>
        <v>12300</v>
      </c>
    </row>
    <row r="49" spans="1:17" ht="12.75" customHeight="1">
      <c r="A49" s="333" t="s">
        <v>0</v>
      </c>
      <c r="B49" s="334"/>
      <c r="C49" s="137"/>
      <c r="D49" s="200"/>
      <c r="E49" s="197"/>
      <c r="F49" s="408">
        <f>'poż.i kred. do spłaty'!O46</f>
        <v>118800</v>
      </c>
      <c r="G49" s="198">
        <f>SUM(G37:G48)</f>
        <v>82800</v>
      </c>
      <c r="H49" s="198">
        <f>SUM(H37:H48)</f>
        <v>81300</v>
      </c>
      <c r="I49" s="194"/>
      <c r="J49" s="199"/>
      <c r="K49" s="199"/>
      <c r="L49" s="199"/>
      <c r="M49" s="199"/>
      <c r="N49" s="199"/>
      <c r="O49" s="199"/>
      <c r="P49" s="199"/>
      <c r="Q49" s="157">
        <f>'poż.i kred. do spłaty'!Z46</f>
        <v>164100</v>
      </c>
    </row>
    <row r="50" spans="1:17" ht="10.5" customHeight="1">
      <c r="A50" s="315" t="s">
        <v>61</v>
      </c>
      <c r="B50" s="318" t="s">
        <v>3</v>
      </c>
      <c r="C50" s="352" t="s">
        <v>63</v>
      </c>
      <c r="D50" s="330"/>
      <c r="E50" s="141" t="s">
        <v>47</v>
      </c>
      <c r="F50" s="408">
        <f>'poż.i kred. do spłaty'!O47</f>
        <v>10300</v>
      </c>
      <c r="G50" s="194">
        <v>7300</v>
      </c>
      <c r="H50" s="194">
        <v>7300</v>
      </c>
      <c r="I50" s="194">
        <v>8500</v>
      </c>
      <c r="J50" s="194"/>
      <c r="K50" s="194"/>
      <c r="L50" s="194"/>
      <c r="M50" s="194"/>
      <c r="N50" s="194"/>
      <c r="O50" s="194"/>
      <c r="P50" s="194"/>
      <c r="Q50" s="157">
        <f>'poż.i kred. do spłaty'!Z47</f>
        <v>23100</v>
      </c>
    </row>
    <row r="51" spans="1:17" ht="11.25" customHeight="1">
      <c r="A51" s="316"/>
      <c r="B51" s="319"/>
      <c r="C51" s="353"/>
      <c r="D51" s="331"/>
      <c r="E51" s="141" t="s">
        <v>48</v>
      </c>
      <c r="F51" s="408">
        <f>'poż.i kred. do spłaty'!O48</f>
        <v>10300</v>
      </c>
      <c r="G51" s="194">
        <v>7300</v>
      </c>
      <c r="H51" s="194">
        <v>7300</v>
      </c>
      <c r="I51" s="194"/>
      <c r="J51" s="194"/>
      <c r="K51" s="194"/>
      <c r="L51" s="194"/>
      <c r="M51" s="194"/>
      <c r="N51" s="194"/>
      <c r="O51" s="194"/>
      <c r="P51" s="194"/>
      <c r="Q51" s="157">
        <f>'poż.i kred. do spłaty'!Z48</f>
        <v>14600</v>
      </c>
    </row>
    <row r="52" spans="1:17" ht="10.5" customHeight="1">
      <c r="A52" s="316"/>
      <c r="B52" s="319"/>
      <c r="C52" s="353"/>
      <c r="D52" s="331"/>
      <c r="E52" s="141" t="s">
        <v>39</v>
      </c>
      <c r="F52" s="408">
        <f>'poż.i kred. do spłaty'!O49</f>
        <v>10300</v>
      </c>
      <c r="G52" s="194">
        <v>7300</v>
      </c>
      <c r="H52" s="194">
        <v>7300</v>
      </c>
      <c r="I52" s="194"/>
      <c r="J52" s="194"/>
      <c r="K52" s="194"/>
      <c r="L52" s="194"/>
      <c r="M52" s="194"/>
      <c r="N52" s="194"/>
      <c r="O52" s="194"/>
      <c r="P52" s="194"/>
      <c r="Q52" s="157">
        <f>'poż.i kred. do spłaty'!Z49</f>
        <v>14600</v>
      </c>
    </row>
    <row r="53" spans="1:17" ht="11.25" customHeight="1">
      <c r="A53" s="316"/>
      <c r="B53" s="319"/>
      <c r="C53" s="353"/>
      <c r="D53" s="331"/>
      <c r="E53" s="141" t="s">
        <v>49</v>
      </c>
      <c r="F53" s="408">
        <f>'poż.i kred. do spłaty'!O50</f>
        <v>10300</v>
      </c>
      <c r="G53" s="194">
        <v>7300</v>
      </c>
      <c r="H53" s="194">
        <v>7300</v>
      </c>
      <c r="I53" s="194"/>
      <c r="J53" s="194"/>
      <c r="K53" s="194"/>
      <c r="L53" s="194"/>
      <c r="M53" s="194"/>
      <c r="N53" s="194"/>
      <c r="O53" s="194"/>
      <c r="P53" s="194"/>
      <c r="Q53" s="157">
        <f>'poż.i kred. do spłaty'!Z50</f>
        <v>14600</v>
      </c>
    </row>
    <row r="54" spans="1:17" ht="11.25" customHeight="1">
      <c r="A54" s="316"/>
      <c r="B54" s="319"/>
      <c r="C54" s="353"/>
      <c r="D54" s="331"/>
      <c r="E54" s="141" t="s">
        <v>41</v>
      </c>
      <c r="F54" s="408">
        <f>'poż.i kred. do spłaty'!O51</f>
        <v>10300</v>
      </c>
      <c r="G54" s="194">
        <v>7300</v>
      </c>
      <c r="H54" s="194">
        <v>7300</v>
      </c>
      <c r="I54" s="194"/>
      <c r="J54" s="194"/>
      <c r="K54" s="194"/>
      <c r="L54" s="194"/>
      <c r="M54" s="194"/>
      <c r="N54" s="194"/>
      <c r="O54" s="194"/>
      <c r="P54" s="194"/>
      <c r="Q54" s="157">
        <f>'poż.i kred. do spłaty'!Z51</f>
        <v>14600</v>
      </c>
    </row>
    <row r="55" spans="1:17" ht="10.5" customHeight="1">
      <c r="A55" s="316"/>
      <c r="B55" s="319"/>
      <c r="C55" s="353"/>
      <c r="D55" s="331"/>
      <c r="E55" s="141" t="s">
        <v>40</v>
      </c>
      <c r="F55" s="408">
        <f>'poż.i kred. do spłaty'!O52</f>
        <v>10300</v>
      </c>
      <c r="G55" s="194">
        <v>7300</v>
      </c>
      <c r="H55" s="194">
        <v>7300</v>
      </c>
      <c r="I55" s="194"/>
      <c r="J55" s="194"/>
      <c r="K55" s="194"/>
      <c r="L55" s="194"/>
      <c r="M55" s="194"/>
      <c r="N55" s="194"/>
      <c r="O55" s="194"/>
      <c r="P55" s="194"/>
      <c r="Q55" s="157">
        <f>'poż.i kred. do spłaty'!Z52</f>
        <v>14600</v>
      </c>
    </row>
    <row r="56" spans="1:17" ht="10.5" customHeight="1">
      <c r="A56" s="316"/>
      <c r="B56" s="319"/>
      <c r="C56" s="353"/>
      <c r="D56" s="331"/>
      <c r="E56" s="141" t="s">
        <v>50</v>
      </c>
      <c r="F56" s="408">
        <f>'poż.i kred. do spłaty'!O53</f>
        <v>10300</v>
      </c>
      <c r="G56" s="194">
        <v>7300</v>
      </c>
      <c r="H56" s="194">
        <v>7300</v>
      </c>
      <c r="I56" s="194"/>
      <c r="J56" s="194"/>
      <c r="K56" s="194"/>
      <c r="L56" s="194"/>
      <c r="M56" s="194"/>
      <c r="N56" s="194"/>
      <c r="O56" s="194"/>
      <c r="P56" s="194"/>
      <c r="Q56" s="157">
        <f>'poż.i kred. do spłaty'!Z53</f>
        <v>14600</v>
      </c>
    </row>
    <row r="57" spans="1:17" ht="12" customHeight="1">
      <c r="A57" s="316"/>
      <c r="B57" s="319"/>
      <c r="C57" s="353"/>
      <c r="D57" s="331"/>
      <c r="E57" s="141" t="s">
        <v>51</v>
      </c>
      <c r="F57" s="408">
        <f>'poż.i kred. do spłaty'!O54</f>
        <v>10300</v>
      </c>
      <c r="G57" s="194">
        <v>7300</v>
      </c>
      <c r="H57" s="194">
        <v>7300</v>
      </c>
      <c r="I57" s="194"/>
      <c r="J57" s="194"/>
      <c r="K57" s="194"/>
      <c r="L57" s="194"/>
      <c r="M57" s="194"/>
      <c r="N57" s="194"/>
      <c r="O57" s="194"/>
      <c r="P57" s="194"/>
      <c r="Q57" s="157">
        <f>'poż.i kred. do spłaty'!Z54</f>
        <v>14600</v>
      </c>
    </row>
    <row r="58" spans="1:17" ht="11.25" customHeight="1">
      <c r="A58" s="316"/>
      <c r="B58" s="319"/>
      <c r="C58" s="353"/>
      <c r="D58" s="331"/>
      <c r="E58" s="141" t="s">
        <v>42</v>
      </c>
      <c r="F58" s="408">
        <f>'poż.i kred. do spłaty'!O55</f>
        <v>10300</v>
      </c>
      <c r="G58" s="194">
        <v>7300</v>
      </c>
      <c r="H58" s="194">
        <v>7300</v>
      </c>
      <c r="I58" s="194"/>
      <c r="J58" s="194"/>
      <c r="K58" s="194"/>
      <c r="L58" s="194"/>
      <c r="M58" s="194"/>
      <c r="N58" s="194"/>
      <c r="O58" s="194"/>
      <c r="P58" s="194"/>
      <c r="Q58" s="157">
        <f>'poż.i kred. do spłaty'!Z55</f>
        <v>14600</v>
      </c>
    </row>
    <row r="59" spans="1:17" ht="11.25" customHeight="1">
      <c r="A59" s="316"/>
      <c r="B59" s="319"/>
      <c r="C59" s="353"/>
      <c r="D59" s="331"/>
      <c r="E59" s="141" t="s">
        <v>52</v>
      </c>
      <c r="F59" s="408">
        <f>'poż.i kred. do spłaty'!O56</f>
        <v>10300</v>
      </c>
      <c r="G59" s="194">
        <v>7300</v>
      </c>
      <c r="H59" s="194">
        <v>7300</v>
      </c>
      <c r="I59" s="194"/>
      <c r="J59" s="194"/>
      <c r="K59" s="194"/>
      <c r="L59" s="194"/>
      <c r="M59" s="194"/>
      <c r="N59" s="194"/>
      <c r="O59" s="194"/>
      <c r="P59" s="194"/>
      <c r="Q59" s="157">
        <f>'poż.i kred. do spłaty'!Z56</f>
        <v>14600</v>
      </c>
    </row>
    <row r="60" spans="1:17" ht="11.25" customHeight="1">
      <c r="A60" s="316"/>
      <c r="B60" s="319"/>
      <c r="C60" s="353"/>
      <c r="D60" s="331"/>
      <c r="E60" s="141" t="s">
        <v>43</v>
      </c>
      <c r="F60" s="408">
        <f>'poż.i kred. do spłaty'!O57</f>
        <v>10300</v>
      </c>
      <c r="G60" s="194">
        <v>7300</v>
      </c>
      <c r="H60" s="194">
        <v>7300</v>
      </c>
      <c r="I60" s="194"/>
      <c r="J60" s="194"/>
      <c r="K60" s="194"/>
      <c r="L60" s="194"/>
      <c r="M60" s="194"/>
      <c r="N60" s="194"/>
      <c r="O60" s="194"/>
      <c r="P60" s="194"/>
      <c r="Q60" s="157">
        <f>'poż.i kred. do spłaty'!Z57</f>
        <v>14600</v>
      </c>
    </row>
    <row r="61" spans="1:17" ht="11.25" customHeight="1">
      <c r="A61" s="317"/>
      <c r="B61" s="320"/>
      <c r="C61" s="354"/>
      <c r="D61" s="332"/>
      <c r="E61" s="141" t="s">
        <v>53</v>
      </c>
      <c r="F61" s="408">
        <f>'poż.i kred. do spłaty'!O58</f>
        <v>10300</v>
      </c>
      <c r="G61" s="194">
        <v>7300</v>
      </c>
      <c r="H61" s="194"/>
      <c r="I61" s="194"/>
      <c r="J61" s="194"/>
      <c r="K61" s="194"/>
      <c r="L61" s="194"/>
      <c r="M61" s="194"/>
      <c r="N61" s="194"/>
      <c r="O61" s="194"/>
      <c r="P61" s="194"/>
      <c r="Q61" s="157">
        <f>'poż.i kred. do spłaty'!Z58</f>
        <v>7300</v>
      </c>
    </row>
    <row r="62" spans="1:17" ht="10.5" customHeight="1" thickBot="1">
      <c r="A62" s="313" t="s">
        <v>0</v>
      </c>
      <c r="B62" s="314"/>
      <c r="C62" s="196"/>
      <c r="D62" s="179"/>
      <c r="E62" s="197"/>
      <c r="F62" s="408">
        <f>'poż.i kred. do spłaty'!O59</f>
        <v>123600</v>
      </c>
      <c r="G62" s="198">
        <f>SUM(G50:G61)</f>
        <v>87600</v>
      </c>
      <c r="H62" s="198">
        <f>SUM(H50:H61)</f>
        <v>80300</v>
      </c>
      <c r="I62" s="198">
        <f>SUM(I50:I61)</f>
        <v>8500</v>
      </c>
      <c r="J62" s="194"/>
      <c r="K62" s="194"/>
      <c r="L62" s="194"/>
      <c r="M62" s="194"/>
      <c r="N62" s="194"/>
      <c r="O62" s="194"/>
      <c r="P62" s="194"/>
      <c r="Q62" s="157">
        <f>'poż.i kred. do spłaty'!Z59</f>
        <v>176400</v>
      </c>
    </row>
    <row r="63" spans="1:17" ht="10.5" customHeight="1" thickBot="1">
      <c r="A63" s="369" t="s">
        <v>74</v>
      </c>
      <c r="B63" s="371" t="s">
        <v>75</v>
      </c>
      <c r="C63" s="373" t="s">
        <v>121</v>
      </c>
      <c r="D63" s="374"/>
      <c r="E63" s="383" t="s">
        <v>92</v>
      </c>
      <c r="F63" s="384"/>
      <c r="G63" s="384"/>
      <c r="H63" s="384"/>
      <c r="I63" s="384"/>
      <c r="J63" s="384"/>
      <c r="K63" s="384"/>
      <c r="L63" s="384"/>
      <c r="M63" s="385"/>
      <c r="N63" s="385"/>
      <c r="O63" s="385"/>
      <c r="P63" s="385"/>
      <c r="Q63" s="386"/>
    </row>
    <row r="64" spans="1:17" ht="10.5" customHeight="1">
      <c r="A64" s="370"/>
      <c r="B64" s="372"/>
      <c r="C64" s="144" t="s">
        <v>124</v>
      </c>
      <c r="D64" s="145" t="s">
        <v>8</v>
      </c>
      <c r="E64" s="415" t="s">
        <v>16</v>
      </c>
      <c r="F64" s="143" t="s">
        <v>115</v>
      </c>
      <c r="G64" s="146">
        <v>2009</v>
      </c>
      <c r="H64" s="146">
        <v>2010</v>
      </c>
      <c r="I64" s="146">
        <v>2011</v>
      </c>
      <c r="J64" s="146">
        <v>2012</v>
      </c>
      <c r="K64" s="146">
        <v>2013</v>
      </c>
      <c r="L64" s="147">
        <v>2014</v>
      </c>
      <c r="M64" s="148">
        <v>2015</v>
      </c>
      <c r="N64" s="148">
        <v>2016</v>
      </c>
      <c r="O64" s="148">
        <v>2017</v>
      </c>
      <c r="P64" s="148">
        <v>2018</v>
      </c>
      <c r="Q64" s="149" t="s">
        <v>90</v>
      </c>
    </row>
    <row r="65" spans="1:17" ht="11.25" customHeight="1">
      <c r="A65" s="335" t="s">
        <v>119</v>
      </c>
      <c r="B65" s="335" t="s">
        <v>120</v>
      </c>
      <c r="C65" s="338" t="s">
        <v>67</v>
      </c>
      <c r="D65" s="321"/>
      <c r="E65" s="141" t="s">
        <v>47</v>
      </c>
      <c r="F65" s="408">
        <f>'poż.i kred. do spłaty'!O60</f>
        <v>20400</v>
      </c>
      <c r="G65" s="169">
        <v>9900</v>
      </c>
      <c r="H65" s="198"/>
      <c r="I65" s="198"/>
      <c r="J65" s="194"/>
      <c r="K65" s="194"/>
      <c r="L65" s="194"/>
      <c r="M65" s="194"/>
      <c r="N65" s="194"/>
      <c r="O65" s="194"/>
      <c r="P65" s="194"/>
      <c r="Q65" s="157">
        <f>'poż.i kred. do spłaty'!Z60</f>
        <v>9900</v>
      </c>
    </row>
    <row r="66" spans="1:17" ht="15" customHeight="1">
      <c r="A66" s="336"/>
      <c r="B66" s="336"/>
      <c r="C66" s="339"/>
      <c r="D66" s="322"/>
      <c r="E66" s="141" t="s">
        <v>70</v>
      </c>
      <c r="F66" s="408">
        <f>'poż.i kred. do spłaty'!O61</f>
        <v>19800</v>
      </c>
      <c r="G66" s="169">
        <v>9900</v>
      </c>
      <c r="H66" s="198"/>
      <c r="I66" s="198"/>
      <c r="J66" s="194"/>
      <c r="K66" s="194"/>
      <c r="L66" s="194"/>
      <c r="M66" s="194"/>
      <c r="N66" s="194"/>
      <c r="O66" s="194"/>
      <c r="P66" s="194"/>
      <c r="Q66" s="157">
        <f>'poż.i kred. do spłaty'!Z61</f>
        <v>9900</v>
      </c>
    </row>
    <row r="67" spans="1:17" ht="20.25" customHeight="1">
      <c r="A67" s="336"/>
      <c r="B67" s="336"/>
      <c r="C67" s="339"/>
      <c r="D67" s="322"/>
      <c r="E67" s="141" t="s">
        <v>39</v>
      </c>
      <c r="F67" s="408">
        <f>'poż.i kred. do spłaty'!O62</f>
        <v>19800</v>
      </c>
      <c r="G67" s="169">
        <v>9900</v>
      </c>
      <c r="H67" s="198"/>
      <c r="I67" s="198"/>
      <c r="J67" s="194"/>
      <c r="K67" s="194"/>
      <c r="L67" s="194"/>
      <c r="M67" s="194"/>
      <c r="N67" s="194"/>
      <c r="O67" s="194"/>
      <c r="P67" s="194"/>
      <c r="Q67" s="157">
        <f>'poż.i kred. do spłaty'!Z62</f>
        <v>9900</v>
      </c>
    </row>
    <row r="68" spans="1:17" ht="23.25" customHeight="1">
      <c r="A68" s="336"/>
      <c r="B68" s="336"/>
      <c r="C68" s="340"/>
      <c r="D68" s="323"/>
      <c r="E68" s="141" t="s">
        <v>49</v>
      </c>
      <c r="F68" s="408">
        <f>'poż.i kred. do spłaty'!O63</f>
        <v>19800</v>
      </c>
      <c r="G68" s="169">
        <v>9900</v>
      </c>
      <c r="H68" s="198"/>
      <c r="I68" s="198"/>
      <c r="J68" s="194"/>
      <c r="K68" s="194"/>
      <c r="L68" s="194"/>
      <c r="M68" s="194"/>
      <c r="N68" s="194"/>
      <c r="O68" s="194"/>
      <c r="P68" s="194"/>
      <c r="Q68" s="157">
        <f>'poż.i kred. do spłaty'!Z63</f>
        <v>9900</v>
      </c>
    </row>
    <row r="69" spans="1:17" ht="10.5" customHeight="1">
      <c r="A69" s="336"/>
      <c r="B69" s="336"/>
      <c r="C69" s="338" t="s">
        <v>68</v>
      </c>
      <c r="D69" s="321"/>
      <c r="E69" s="141" t="s">
        <v>41</v>
      </c>
      <c r="F69" s="408">
        <f>'poż.i kred. do spłaty'!O64</f>
        <v>19800</v>
      </c>
      <c r="G69" s="169">
        <v>9900</v>
      </c>
      <c r="H69" s="198"/>
      <c r="I69" s="198"/>
      <c r="J69" s="194"/>
      <c r="K69" s="194"/>
      <c r="L69" s="194"/>
      <c r="M69" s="194"/>
      <c r="N69" s="194"/>
      <c r="O69" s="194"/>
      <c r="P69" s="194"/>
      <c r="Q69" s="157">
        <f>'poż.i kred. do spłaty'!Z64</f>
        <v>9900</v>
      </c>
    </row>
    <row r="70" spans="1:17" ht="11.25" customHeight="1">
      <c r="A70" s="336"/>
      <c r="B70" s="336"/>
      <c r="C70" s="339"/>
      <c r="D70" s="322"/>
      <c r="E70" s="141" t="s">
        <v>40</v>
      </c>
      <c r="F70" s="408">
        <f>'poż.i kred. do spłaty'!O65</f>
        <v>29800</v>
      </c>
      <c r="G70" s="169">
        <v>9900</v>
      </c>
      <c r="H70" s="198"/>
      <c r="I70" s="198"/>
      <c r="J70" s="194"/>
      <c r="K70" s="194"/>
      <c r="L70" s="194"/>
      <c r="M70" s="194"/>
      <c r="N70" s="194"/>
      <c r="O70" s="194"/>
      <c r="P70" s="194"/>
      <c r="Q70" s="157">
        <f>'poż.i kred. do spłaty'!Z65</f>
        <v>9900</v>
      </c>
    </row>
    <row r="71" spans="1:17" ht="12" customHeight="1">
      <c r="A71" s="336"/>
      <c r="B71" s="336"/>
      <c r="C71" s="339"/>
      <c r="D71" s="322"/>
      <c r="E71" s="141" t="s">
        <v>50</v>
      </c>
      <c r="F71" s="408">
        <f>'poż.i kred. do spłaty'!O66</f>
        <v>19800</v>
      </c>
      <c r="G71" s="169">
        <v>9900</v>
      </c>
      <c r="H71" s="198"/>
      <c r="I71" s="198"/>
      <c r="J71" s="194"/>
      <c r="K71" s="194"/>
      <c r="L71" s="194"/>
      <c r="M71" s="194"/>
      <c r="N71" s="194"/>
      <c r="O71" s="194"/>
      <c r="P71" s="194"/>
      <c r="Q71" s="157">
        <f>'poż.i kred. do spłaty'!Z66</f>
        <v>9900</v>
      </c>
    </row>
    <row r="72" spans="1:17" ht="12" customHeight="1">
      <c r="A72" s="336"/>
      <c r="B72" s="336"/>
      <c r="C72" s="340"/>
      <c r="D72" s="323"/>
      <c r="E72" s="141" t="s">
        <v>51</v>
      </c>
      <c r="F72" s="408">
        <f>'poż.i kred. do spłaty'!O67</f>
        <v>29800</v>
      </c>
      <c r="G72" s="169">
        <v>9900</v>
      </c>
      <c r="H72" s="198"/>
      <c r="I72" s="198"/>
      <c r="J72" s="194"/>
      <c r="K72" s="194"/>
      <c r="L72" s="194"/>
      <c r="M72" s="194"/>
      <c r="N72" s="194"/>
      <c r="O72" s="194"/>
      <c r="P72" s="194"/>
      <c r="Q72" s="157">
        <f>'poż.i kred. do spłaty'!Z67</f>
        <v>9900</v>
      </c>
    </row>
    <row r="73" spans="1:17" ht="12.75" customHeight="1">
      <c r="A73" s="336"/>
      <c r="B73" s="336"/>
      <c r="C73" s="338" t="s">
        <v>69</v>
      </c>
      <c r="D73" s="321"/>
      <c r="E73" s="141" t="s">
        <v>42</v>
      </c>
      <c r="F73" s="408">
        <f>'poż.i kred. do spłaty'!O68</f>
        <v>19800</v>
      </c>
      <c r="G73" s="169">
        <v>9900</v>
      </c>
      <c r="H73" s="198"/>
      <c r="I73" s="198"/>
      <c r="J73" s="194"/>
      <c r="K73" s="194"/>
      <c r="L73" s="194"/>
      <c r="M73" s="194"/>
      <c r="N73" s="194"/>
      <c r="O73" s="194"/>
      <c r="P73" s="194"/>
      <c r="Q73" s="157">
        <f>'poż.i kred. do spłaty'!Z68</f>
        <v>9900</v>
      </c>
    </row>
    <row r="74" spans="1:17" ht="11.25" customHeight="1">
      <c r="A74" s="336"/>
      <c r="B74" s="336"/>
      <c r="C74" s="339"/>
      <c r="D74" s="322"/>
      <c r="E74" s="141" t="s">
        <v>52</v>
      </c>
      <c r="F74" s="408">
        <f>'poż.i kred. do spłaty'!O69</f>
        <v>29800</v>
      </c>
      <c r="G74" s="169">
        <v>9900</v>
      </c>
      <c r="H74" s="198"/>
      <c r="I74" s="198"/>
      <c r="J74" s="194"/>
      <c r="K74" s="194"/>
      <c r="L74" s="194"/>
      <c r="M74" s="194"/>
      <c r="N74" s="194"/>
      <c r="O74" s="194"/>
      <c r="P74" s="194"/>
      <c r="Q74" s="157">
        <f>'poż.i kred. do spłaty'!Z69</f>
        <v>9900</v>
      </c>
    </row>
    <row r="75" spans="1:17" ht="9.75" customHeight="1">
      <c r="A75" s="336"/>
      <c r="B75" s="336"/>
      <c r="C75" s="339"/>
      <c r="D75" s="322"/>
      <c r="E75" s="141" t="s">
        <v>43</v>
      </c>
      <c r="F75" s="408">
        <f>'poż.i kred. do spłaty'!O70</f>
        <v>19800</v>
      </c>
      <c r="G75" s="169">
        <v>9900</v>
      </c>
      <c r="H75" s="198"/>
      <c r="I75" s="198"/>
      <c r="J75" s="194"/>
      <c r="K75" s="194"/>
      <c r="L75" s="194"/>
      <c r="M75" s="194"/>
      <c r="N75" s="194"/>
      <c r="O75" s="194"/>
      <c r="P75" s="194"/>
      <c r="Q75" s="157">
        <f>'poż.i kred. do spłaty'!Z70</f>
        <v>9900</v>
      </c>
    </row>
    <row r="76" spans="1:17" ht="25.5" customHeight="1">
      <c r="A76" s="337"/>
      <c r="B76" s="337"/>
      <c r="C76" s="340"/>
      <c r="D76" s="323"/>
      <c r="E76" s="141" t="s">
        <v>53</v>
      </c>
      <c r="F76" s="408">
        <f>'poż.i kred. do spłaty'!O71</f>
        <v>19800</v>
      </c>
      <c r="G76" s="169">
        <v>9900</v>
      </c>
      <c r="H76" s="198"/>
      <c r="I76" s="198"/>
      <c r="J76" s="194"/>
      <c r="K76" s="194"/>
      <c r="L76" s="194"/>
      <c r="M76" s="194"/>
      <c r="N76" s="194"/>
      <c r="O76" s="194"/>
      <c r="P76" s="194"/>
      <c r="Q76" s="157">
        <f>'poż.i kred. do spłaty'!Z71</f>
        <v>9900</v>
      </c>
    </row>
    <row r="77" spans="1:17" ht="15" customHeight="1">
      <c r="A77" s="313" t="s">
        <v>0</v>
      </c>
      <c r="B77" s="314"/>
      <c r="C77" s="196"/>
      <c r="D77" s="201"/>
      <c r="E77" s="197"/>
      <c r="F77" s="408">
        <f>'poż.i kred. do spłaty'!O72</f>
        <v>268200</v>
      </c>
      <c r="G77" s="198">
        <f>SUM(G65:G76)</f>
        <v>118800</v>
      </c>
      <c r="H77" s="198"/>
      <c r="I77" s="198"/>
      <c r="J77" s="194"/>
      <c r="K77" s="194"/>
      <c r="L77" s="194"/>
      <c r="M77" s="194"/>
      <c r="N77" s="194"/>
      <c r="O77" s="194"/>
      <c r="P77" s="194"/>
      <c r="Q77" s="157">
        <f>'poż.i kred. do spłaty'!Z72</f>
        <v>118800</v>
      </c>
    </row>
    <row r="78" spans="1:17" ht="13.5" customHeight="1">
      <c r="A78" s="315" t="s">
        <v>83</v>
      </c>
      <c r="B78" s="318" t="s">
        <v>73</v>
      </c>
      <c r="C78" s="327" t="s">
        <v>126</v>
      </c>
      <c r="D78" s="324"/>
      <c r="E78" s="141" t="s">
        <v>47</v>
      </c>
      <c r="F78" s="408">
        <f>'poż.i kred. do spłaty'!O73</f>
        <v>6000</v>
      </c>
      <c r="G78" s="194">
        <v>6000</v>
      </c>
      <c r="H78" s="194">
        <v>6000</v>
      </c>
      <c r="I78" s="194"/>
      <c r="J78" s="194"/>
      <c r="K78" s="194"/>
      <c r="L78" s="194"/>
      <c r="M78" s="194"/>
      <c r="N78" s="194"/>
      <c r="O78" s="194"/>
      <c r="P78" s="194"/>
      <c r="Q78" s="157">
        <f>'poż.i kred. do spłaty'!Z73</f>
        <v>12000</v>
      </c>
    </row>
    <row r="79" spans="1:17" ht="12" customHeight="1">
      <c r="A79" s="316"/>
      <c r="B79" s="319"/>
      <c r="C79" s="328"/>
      <c r="D79" s="325"/>
      <c r="E79" s="141" t="s">
        <v>48</v>
      </c>
      <c r="F79" s="408">
        <f>'poż.i kred. do spłaty'!O74</f>
        <v>6000</v>
      </c>
      <c r="G79" s="194">
        <v>6000</v>
      </c>
      <c r="H79" s="194">
        <v>6000</v>
      </c>
      <c r="I79" s="194"/>
      <c r="J79" s="194"/>
      <c r="K79" s="194"/>
      <c r="L79" s="194"/>
      <c r="M79" s="194"/>
      <c r="N79" s="194"/>
      <c r="O79" s="194"/>
      <c r="P79" s="194"/>
      <c r="Q79" s="157">
        <f>'poż.i kred. do spłaty'!Z74</f>
        <v>12000</v>
      </c>
    </row>
    <row r="80" spans="1:17" ht="11.25" customHeight="1">
      <c r="A80" s="316"/>
      <c r="B80" s="319"/>
      <c r="C80" s="328"/>
      <c r="D80" s="325"/>
      <c r="E80" s="141" t="s">
        <v>39</v>
      </c>
      <c r="F80" s="408">
        <f>'poż.i kred. do spłaty'!O75</f>
        <v>6000</v>
      </c>
      <c r="G80" s="194">
        <v>6000</v>
      </c>
      <c r="H80" s="194">
        <v>6000</v>
      </c>
      <c r="I80" s="194"/>
      <c r="J80" s="194"/>
      <c r="K80" s="194"/>
      <c r="L80" s="194"/>
      <c r="M80" s="194"/>
      <c r="N80" s="194"/>
      <c r="O80" s="194"/>
      <c r="P80" s="194"/>
      <c r="Q80" s="157">
        <f>'poż.i kred. do spłaty'!Z75</f>
        <v>12000</v>
      </c>
    </row>
    <row r="81" spans="1:17" ht="12.75" customHeight="1">
      <c r="A81" s="316"/>
      <c r="B81" s="319"/>
      <c r="C81" s="328"/>
      <c r="D81" s="325"/>
      <c r="E81" s="141" t="s">
        <v>49</v>
      </c>
      <c r="F81" s="408">
        <f>'poż.i kred. do spłaty'!O76</f>
        <v>6000</v>
      </c>
      <c r="G81" s="194">
        <v>6000</v>
      </c>
      <c r="H81" s="194">
        <v>6000</v>
      </c>
      <c r="I81" s="194"/>
      <c r="J81" s="194"/>
      <c r="K81" s="194"/>
      <c r="L81" s="194"/>
      <c r="M81" s="194"/>
      <c r="N81" s="194"/>
      <c r="O81" s="194"/>
      <c r="P81" s="194"/>
      <c r="Q81" s="157">
        <f>'poż.i kred. do spłaty'!Z76</f>
        <v>12000</v>
      </c>
    </row>
    <row r="82" spans="1:17" ht="12.75" customHeight="1">
      <c r="A82" s="316"/>
      <c r="B82" s="319"/>
      <c r="C82" s="328"/>
      <c r="D82" s="325"/>
      <c r="E82" s="141" t="s">
        <v>41</v>
      </c>
      <c r="F82" s="408">
        <f>'poż.i kred. do spłaty'!O77</f>
        <v>6000</v>
      </c>
      <c r="G82" s="194">
        <v>6000</v>
      </c>
      <c r="H82" s="194">
        <v>6000</v>
      </c>
      <c r="I82" s="194"/>
      <c r="J82" s="194"/>
      <c r="K82" s="194"/>
      <c r="L82" s="194"/>
      <c r="M82" s="194"/>
      <c r="N82" s="194"/>
      <c r="O82" s="194"/>
      <c r="P82" s="194"/>
      <c r="Q82" s="157">
        <f>'poż.i kred. do spłaty'!Z77</f>
        <v>12000</v>
      </c>
    </row>
    <row r="83" spans="1:17" ht="12" customHeight="1">
      <c r="A83" s="316"/>
      <c r="B83" s="319"/>
      <c r="C83" s="328"/>
      <c r="D83" s="325"/>
      <c r="E83" s="141" t="s">
        <v>40</v>
      </c>
      <c r="F83" s="408">
        <f>'poż.i kred. do spłaty'!O78</f>
        <v>6000</v>
      </c>
      <c r="G83" s="194">
        <v>6000</v>
      </c>
      <c r="H83" s="194">
        <v>6000</v>
      </c>
      <c r="I83" s="194"/>
      <c r="J83" s="194"/>
      <c r="K83" s="194"/>
      <c r="L83" s="194"/>
      <c r="M83" s="194"/>
      <c r="N83" s="194"/>
      <c r="O83" s="194"/>
      <c r="P83" s="194"/>
      <c r="Q83" s="157">
        <f>'poż.i kred. do spłaty'!Z78</f>
        <v>12000</v>
      </c>
    </row>
    <row r="84" spans="1:17" ht="12.75" customHeight="1">
      <c r="A84" s="316"/>
      <c r="B84" s="319"/>
      <c r="C84" s="328"/>
      <c r="D84" s="325"/>
      <c r="E84" s="141" t="s">
        <v>50</v>
      </c>
      <c r="F84" s="408">
        <f>'poż.i kred. do spłaty'!O79</f>
        <v>6000</v>
      </c>
      <c r="G84" s="194">
        <v>6000</v>
      </c>
      <c r="H84" s="194">
        <v>6000</v>
      </c>
      <c r="I84" s="194"/>
      <c r="J84" s="194"/>
      <c r="K84" s="194"/>
      <c r="L84" s="194"/>
      <c r="M84" s="194"/>
      <c r="N84" s="194"/>
      <c r="O84" s="194"/>
      <c r="P84" s="194"/>
      <c r="Q84" s="157">
        <f>'poż.i kred. do spłaty'!Z79</f>
        <v>12000</v>
      </c>
    </row>
    <row r="85" spans="1:17" ht="11.25" customHeight="1">
      <c r="A85" s="316"/>
      <c r="B85" s="319"/>
      <c r="C85" s="328"/>
      <c r="D85" s="325"/>
      <c r="E85" s="141" t="s">
        <v>51</v>
      </c>
      <c r="F85" s="408">
        <f>'poż.i kred. do spłaty'!O80</f>
        <v>6000</v>
      </c>
      <c r="G85" s="194">
        <v>6000</v>
      </c>
      <c r="H85" s="194">
        <v>6000</v>
      </c>
      <c r="I85" s="194"/>
      <c r="J85" s="194"/>
      <c r="K85" s="194"/>
      <c r="L85" s="194"/>
      <c r="M85" s="194"/>
      <c r="N85" s="194"/>
      <c r="O85" s="194"/>
      <c r="P85" s="194"/>
      <c r="Q85" s="157">
        <f>'poż.i kred. do spłaty'!Z80</f>
        <v>12000</v>
      </c>
    </row>
    <row r="86" spans="1:17" ht="11.25" customHeight="1">
      <c r="A86" s="316"/>
      <c r="B86" s="319"/>
      <c r="C86" s="328"/>
      <c r="D86" s="325"/>
      <c r="E86" s="141" t="s">
        <v>42</v>
      </c>
      <c r="F86" s="408">
        <f>'poż.i kred. do spłaty'!O81</f>
        <v>8000</v>
      </c>
      <c r="G86" s="194">
        <v>6000</v>
      </c>
      <c r="H86" s="194">
        <v>6000</v>
      </c>
      <c r="I86" s="194"/>
      <c r="J86" s="194"/>
      <c r="K86" s="194"/>
      <c r="L86" s="194"/>
      <c r="M86" s="194"/>
      <c r="N86" s="194"/>
      <c r="O86" s="194"/>
      <c r="P86" s="194"/>
      <c r="Q86" s="157">
        <f>'poż.i kred. do spłaty'!Z81</f>
        <v>12000</v>
      </c>
    </row>
    <row r="87" spans="1:17" ht="11.25" customHeight="1">
      <c r="A87" s="316"/>
      <c r="B87" s="319"/>
      <c r="C87" s="328"/>
      <c r="D87" s="325"/>
      <c r="E87" s="141" t="s">
        <v>52</v>
      </c>
      <c r="F87" s="408">
        <f>'poż.i kred. do spłaty'!O82</f>
        <v>8000</v>
      </c>
      <c r="G87" s="194">
        <v>6000</v>
      </c>
      <c r="H87" s="194">
        <v>6000</v>
      </c>
      <c r="I87" s="194"/>
      <c r="J87" s="194"/>
      <c r="K87" s="194"/>
      <c r="L87" s="194"/>
      <c r="M87" s="194"/>
      <c r="N87" s="194"/>
      <c r="O87" s="194"/>
      <c r="P87" s="194"/>
      <c r="Q87" s="157">
        <f>'poż.i kred. do spłaty'!Z82</f>
        <v>12000</v>
      </c>
    </row>
    <row r="88" spans="1:17" ht="12" customHeight="1">
      <c r="A88" s="316"/>
      <c r="B88" s="319"/>
      <c r="C88" s="328"/>
      <c r="D88" s="325"/>
      <c r="E88" s="141" t="s">
        <v>43</v>
      </c>
      <c r="F88" s="408">
        <f>'poż.i kred. do spłaty'!O83</f>
        <v>8000</v>
      </c>
      <c r="G88" s="194">
        <v>6000</v>
      </c>
      <c r="H88" s="194">
        <v>8000</v>
      </c>
      <c r="I88" s="194"/>
      <c r="J88" s="194"/>
      <c r="K88" s="194"/>
      <c r="L88" s="194"/>
      <c r="M88" s="194"/>
      <c r="N88" s="194"/>
      <c r="O88" s="194"/>
      <c r="P88" s="194"/>
      <c r="Q88" s="157">
        <f>'poż.i kred. do spłaty'!Z83</f>
        <v>14000</v>
      </c>
    </row>
    <row r="89" spans="1:17" ht="13.5" customHeight="1">
      <c r="A89" s="317"/>
      <c r="B89" s="320"/>
      <c r="C89" s="329"/>
      <c r="D89" s="326"/>
      <c r="E89" s="141" t="s">
        <v>53</v>
      </c>
      <c r="F89" s="408">
        <f>'poż.i kred. do spłaty'!O84</f>
        <v>8000</v>
      </c>
      <c r="G89" s="194">
        <v>6000</v>
      </c>
      <c r="H89" s="194"/>
      <c r="I89" s="194"/>
      <c r="J89" s="194"/>
      <c r="K89" s="194"/>
      <c r="L89" s="194"/>
      <c r="M89" s="194"/>
      <c r="N89" s="194"/>
      <c r="O89" s="194"/>
      <c r="P89" s="194"/>
      <c r="Q89" s="157">
        <f>'poż.i kred. do spłaty'!Z84</f>
        <v>6000</v>
      </c>
    </row>
    <row r="90" spans="1:17" ht="11.25" customHeight="1">
      <c r="A90" s="313" t="s">
        <v>0</v>
      </c>
      <c r="B90" s="314"/>
      <c r="C90" s="196"/>
      <c r="D90" s="179"/>
      <c r="E90" s="197"/>
      <c r="F90" s="408">
        <f>'poż.i kred. do spłaty'!O85</f>
        <v>80000</v>
      </c>
      <c r="G90" s="198">
        <f>SUM(G78:G89)</f>
        <v>72000</v>
      </c>
      <c r="H90" s="198">
        <f>SUM(H78:H89)</f>
        <v>68000</v>
      </c>
      <c r="I90" s="194"/>
      <c r="J90" s="194"/>
      <c r="K90" s="194"/>
      <c r="L90" s="194"/>
      <c r="M90" s="194"/>
      <c r="N90" s="194"/>
      <c r="O90" s="194"/>
      <c r="P90" s="194"/>
      <c r="Q90" s="157">
        <f>'poż.i kred. do spłaty'!Z85</f>
        <v>140000</v>
      </c>
    </row>
    <row r="91" spans="1:17" ht="12.75" customHeight="1">
      <c r="A91" s="315" t="s">
        <v>84</v>
      </c>
      <c r="B91" s="318" t="s">
        <v>85</v>
      </c>
      <c r="C91" s="327" t="s">
        <v>86</v>
      </c>
      <c r="D91" s="324"/>
      <c r="E91" s="141" t="s">
        <v>47</v>
      </c>
      <c r="F91" s="408">
        <f>'poż.i kred. do spłaty'!O86</f>
        <v>0</v>
      </c>
      <c r="G91" s="194">
        <v>6000</v>
      </c>
      <c r="H91" s="194">
        <v>10500</v>
      </c>
      <c r="I91" s="194"/>
      <c r="J91" s="194"/>
      <c r="K91" s="194"/>
      <c r="L91" s="194"/>
      <c r="M91" s="194"/>
      <c r="N91" s="194"/>
      <c r="O91" s="194"/>
      <c r="P91" s="194"/>
      <c r="Q91" s="157">
        <f>'poż.i kred. do spłaty'!Z86</f>
        <v>16500</v>
      </c>
    </row>
    <row r="92" spans="1:17" ht="12" customHeight="1">
      <c r="A92" s="316"/>
      <c r="B92" s="319"/>
      <c r="C92" s="328"/>
      <c r="D92" s="325"/>
      <c r="E92" s="141" t="s">
        <v>70</v>
      </c>
      <c r="F92" s="408">
        <f>'poż.i kred. do spłaty'!O87</f>
        <v>0</v>
      </c>
      <c r="G92" s="194">
        <v>6000</v>
      </c>
      <c r="H92" s="194">
        <v>10500</v>
      </c>
      <c r="I92" s="194"/>
      <c r="J92" s="194"/>
      <c r="K92" s="194"/>
      <c r="L92" s="194"/>
      <c r="M92" s="194"/>
      <c r="N92" s="194"/>
      <c r="O92" s="194"/>
      <c r="P92" s="194"/>
      <c r="Q92" s="157">
        <f>'poż.i kred. do spłaty'!Z87</f>
        <v>16500</v>
      </c>
    </row>
    <row r="93" spans="1:17" ht="12" customHeight="1">
      <c r="A93" s="316"/>
      <c r="B93" s="319"/>
      <c r="C93" s="328"/>
      <c r="D93" s="325"/>
      <c r="E93" s="141" t="s">
        <v>39</v>
      </c>
      <c r="F93" s="408">
        <f>'poż.i kred. do spłaty'!O88</f>
        <v>0</v>
      </c>
      <c r="G93" s="194">
        <v>6000</v>
      </c>
      <c r="H93" s="194">
        <v>10500</v>
      </c>
      <c r="I93" s="194"/>
      <c r="J93" s="194"/>
      <c r="K93" s="194"/>
      <c r="L93" s="194"/>
      <c r="M93" s="194"/>
      <c r="N93" s="194"/>
      <c r="O93" s="194"/>
      <c r="P93" s="194"/>
      <c r="Q93" s="157">
        <f>'poż.i kred. do spłaty'!Z88</f>
        <v>16500</v>
      </c>
    </row>
    <row r="94" spans="1:17" ht="10.5" customHeight="1">
      <c r="A94" s="316"/>
      <c r="B94" s="319"/>
      <c r="C94" s="328"/>
      <c r="D94" s="325"/>
      <c r="E94" s="141" t="s">
        <v>49</v>
      </c>
      <c r="F94" s="408">
        <f>'poż.i kred. do spłaty'!O89</f>
        <v>0</v>
      </c>
      <c r="G94" s="194">
        <v>6000</v>
      </c>
      <c r="H94" s="194">
        <v>10500</v>
      </c>
      <c r="I94" s="194"/>
      <c r="J94" s="194"/>
      <c r="K94" s="194"/>
      <c r="L94" s="194"/>
      <c r="M94" s="194"/>
      <c r="N94" s="194"/>
      <c r="O94" s="194"/>
      <c r="P94" s="194"/>
      <c r="Q94" s="157">
        <f>'poż.i kred. do spłaty'!Z89</f>
        <v>16500</v>
      </c>
    </row>
    <row r="95" spans="1:17" ht="12" customHeight="1">
      <c r="A95" s="316"/>
      <c r="B95" s="319"/>
      <c r="C95" s="328"/>
      <c r="D95" s="325"/>
      <c r="E95" s="141" t="s">
        <v>41</v>
      </c>
      <c r="F95" s="408">
        <f>'poż.i kred. do spłaty'!O90</f>
        <v>0</v>
      </c>
      <c r="G95" s="194">
        <v>6000</v>
      </c>
      <c r="H95" s="194">
        <v>10500</v>
      </c>
      <c r="I95" s="194"/>
      <c r="J95" s="194"/>
      <c r="K95" s="194"/>
      <c r="L95" s="194"/>
      <c r="M95" s="194"/>
      <c r="N95" s="194"/>
      <c r="O95" s="194"/>
      <c r="P95" s="194"/>
      <c r="Q95" s="157">
        <f>'poż.i kred. do spłaty'!Z90</f>
        <v>16500</v>
      </c>
    </row>
    <row r="96" spans="1:17" ht="12" customHeight="1">
      <c r="A96" s="316"/>
      <c r="B96" s="319"/>
      <c r="C96" s="328"/>
      <c r="D96" s="325"/>
      <c r="E96" s="141" t="s">
        <v>40</v>
      </c>
      <c r="F96" s="408">
        <f>'poż.i kred. do spłaty'!O91</f>
        <v>0</v>
      </c>
      <c r="G96" s="194">
        <v>6000</v>
      </c>
      <c r="H96" s="194">
        <v>10500</v>
      </c>
      <c r="I96" s="194"/>
      <c r="J96" s="194"/>
      <c r="K96" s="194"/>
      <c r="L96" s="194"/>
      <c r="M96" s="194"/>
      <c r="N96" s="194"/>
      <c r="O96" s="194"/>
      <c r="P96" s="194"/>
      <c r="Q96" s="157">
        <f>'poż.i kred. do spłaty'!Z91</f>
        <v>16500</v>
      </c>
    </row>
    <row r="97" spans="1:17" ht="12.75" customHeight="1">
      <c r="A97" s="316"/>
      <c r="B97" s="319"/>
      <c r="C97" s="328"/>
      <c r="D97" s="325"/>
      <c r="E97" s="141" t="s">
        <v>50</v>
      </c>
      <c r="F97" s="408">
        <f>'poż.i kred. do spłaty'!O92</f>
        <v>0</v>
      </c>
      <c r="G97" s="194">
        <v>6000</v>
      </c>
      <c r="H97" s="194">
        <v>10500</v>
      </c>
      <c r="I97" s="194"/>
      <c r="J97" s="194"/>
      <c r="K97" s="194"/>
      <c r="L97" s="194"/>
      <c r="M97" s="194"/>
      <c r="N97" s="194"/>
      <c r="O97" s="194"/>
      <c r="P97" s="194"/>
      <c r="Q97" s="157">
        <f>'poż.i kred. do spłaty'!Z92</f>
        <v>16500</v>
      </c>
    </row>
    <row r="98" spans="1:17" ht="12" customHeight="1">
      <c r="A98" s="316"/>
      <c r="B98" s="319"/>
      <c r="C98" s="328"/>
      <c r="D98" s="325"/>
      <c r="E98" s="141" t="s">
        <v>51</v>
      </c>
      <c r="F98" s="408">
        <f>'poż.i kred. do spłaty'!O93</f>
        <v>0</v>
      </c>
      <c r="G98" s="194">
        <v>6000</v>
      </c>
      <c r="H98" s="194">
        <v>10500</v>
      </c>
      <c r="I98" s="194"/>
      <c r="J98" s="194"/>
      <c r="K98" s="194"/>
      <c r="L98" s="194"/>
      <c r="M98" s="194"/>
      <c r="N98" s="194"/>
      <c r="O98" s="194"/>
      <c r="P98" s="194"/>
      <c r="Q98" s="157">
        <f>'poż.i kred. do spłaty'!Z93</f>
        <v>16500</v>
      </c>
    </row>
    <row r="99" spans="1:17" ht="12.75" customHeight="1">
      <c r="A99" s="316"/>
      <c r="B99" s="319"/>
      <c r="C99" s="328"/>
      <c r="D99" s="325"/>
      <c r="E99" s="141" t="s">
        <v>42</v>
      </c>
      <c r="F99" s="408">
        <f>'poż.i kred. do spłaty'!O94</f>
        <v>0</v>
      </c>
      <c r="G99" s="194">
        <v>6000</v>
      </c>
      <c r="H99" s="194">
        <v>10500</v>
      </c>
      <c r="I99" s="194"/>
      <c r="J99" s="194"/>
      <c r="K99" s="194"/>
      <c r="L99" s="194"/>
      <c r="M99" s="194"/>
      <c r="N99" s="194"/>
      <c r="O99" s="194"/>
      <c r="P99" s="194"/>
      <c r="Q99" s="157">
        <f>'poż.i kred. do spłaty'!Z94</f>
        <v>16500</v>
      </c>
    </row>
    <row r="100" spans="1:17" ht="12" customHeight="1">
      <c r="A100" s="316"/>
      <c r="B100" s="319"/>
      <c r="C100" s="328"/>
      <c r="D100" s="325"/>
      <c r="E100" s="141" t="s">
        <v>52</v>
      </c>
      <c r="F100" s="408">
        <f>'poż.i kred. do spłaty'!O95</f>
        <v>0</v>
      </c>
      <c r="G100" s="194">
        <v>6000</v>
      </c>
      <c r="H100" s="194">
        <v>10500</v>
      </c>
      <c r="I100" s="194"/>
      <c r="J100" s="194"/>
      <c r="K100" s="194"/>
      <c r="L100" s="194"/>
      <c r="M100" s="194"/>
      <c r="N100" s="194"/>
      <c r="O100" s="194"/>
      <c r="P100" s="194"/>
      <c r="Q100" s="157">
        <f>'poż.i kred. do spłaty'!Z95</f>
        <v>16500</v>
      </c>
    </row>
    <row r="101" spans="1:17" ht="12" customHeight="1">
      <c r="A101" s="316"/>
      <c r="B101" s="319"/>
      <c r="C101" s="328"/>
      <c r="D101" s="325"/>
      <c r="E101" s="141" t="s">
        <v>43</v>
      </c>
      <c r="F101" s="408">
        <f>'poż.i kred. do spłaty'!O96</f>
        <v>0</v>
      </c>
      <c r="G101" s="194">
        <v>6000</v>
      </c>
      <c r="H101" s="194">
        <v>10500</v>
      </c>
      <c r="I101" s="194"/>
      <c r="J101" s="194"/>
      <c r="K101" s="194"/>
      <c r="L101" s="194"/>
      <c r="M101" s="194"/>
      <c r="N101" s="194"/>
      <c r="O101" s="194"/>
      <c r="P101" s="194"/>
      <c r="Q101" s="157">
        <f>'poż.i kred. do spłaty'!Z96</f>
        <v>16500</v>
      </c>
    </row>
    <row r="102" spans="1:17" ht="10.5" customHeight="1">
      <c r="A102" s="317"/>
      <c r="B102" s="320"/>
      <c r="C102" s="329"/>
      <c r="D102" s="326"/>
      <c r="E102" s="141" t="s">
        <v>53</v>
      </c>
      <c r="F102" s="408">
        <f>'poż.i kred. do spłaty'!O97</f>
        <v>0</v>
      </c>
      <c r="G102" s="194">
        <v>6000</v>
      </c>
      <c r="H102" s="194">
        <v>12500</v>
      </c>
      <c r="I102" s="194"/>
      <c r="J102" s="194"/>
      <c r="K102" s="194"/>
      <c r="L102" s="194"/>
      <c r="M102" s="194"/>
      <c r="N102" s="194"/>
      <c r="O102" s="194"/>
      <c r="P102" s="194"/>
      <c r="Q102" s="157">
        <f>'poż.i kred. do spłaty'!Z97</f>
        <v>18500</v>
      </c>
    </row>
    <row r="103" spans="1:17" ht="12" customHeight="1">
      <c r="A103" s="313" t="s">
        <v>0</v>
      </c>
      <c r="B103" s="314"/>
      <c r="C103" s="196"/>
      <c r="D103" s="179"/>
      <c r="E103" s="197"/>
      <c r="F103" s="408">
        <f>'poż.i kred. do spłaty'!O98</f>
        <v>0</v>
      </c>
      <c r="G103" s="198">
        <f>SUM(G91:G102)</f>
        <v>72000</v>
      </c>
      <c r="H103" s="198">
        <f>SUM(H91:H102)</f>
        <v>128000</v>
      </c>
      <c r="I103" s="194"/>
      <c r="J103" s="194"/>
      <c r="K103" s="194"/>
      <c r="L103" s="194"/>
      <c r="M103" s="194"/>
      <c r="N103" s="194"/>
      <c r="O103" s="194"/>
      <c r="P103" s="194"/>
      <c r="Q103" s="157">
        <f>'poż.i kred. do spłaty'!Z98</f>
        <v>200000</v>
      </c>
    </row>
    <row r="104" spans="1:17" ht="12" customHeight="1">
      <c r="A104" s="311" t="s">
        <v>89</v>
      </c>
      <c r="B104" s="312"/>
      <c r="C104" s="196"/>
      <c r="D104" s="130">
        <v>1049897.9</v>
      </c>
      <c r="E104" s="197"/>
      <c r="F104" s="408"/>
      <c r="G104" s="198"/>
      <c r="H104" s="213">
        <v>289201.9</v>
      </c>
      <c r="I104" s="181">
        <v>350696</v>
      </c>
      <c r="J104" s="181">
        <v>410000</v>
      </c>
      <c r="K104" s="181"/>
      <c r="L104" s="181"/>
      <c r="M104" s="181"/>
      <c r="N104" s="181"/>
      <c r="O104" s="181"/>
      <c r="P104" s="181"/>
      <c r="Q104" s="202">
        <f>SUM(H104:P104)</f>
        <v>1049897.9</v>
      </c>
    </row>
    <row r="105" spans="1:17" ht="9.75" customHeight="1">
      <c r="A105" s="315" t="s">
        <v>95</v>
      </c>
      <c r="B105" s="318" t="s">
        <v>4</v>
      </c>
      <c r="C105" s="327" t="s">
        <v>94</v>
      </c>
      <c r="D105" s="324">
        <v>694201.9</v>
      </c>
      <c r="E105" s="141" t="s">
        <v>47</v>
      </c>
      <c r="F105" s="411"/>
      <c r="G105" s="198"/>
      <c r="H105" s="169">
        <v>15000</v>
      </c>
      <c r="I105" s="203">
        <v>12500</v>
      </c>
      <c r="J105" s="203">
        <v>12500</v>
      </c>
      <c r="K105" s="203">
        <v>12500</v>
      </c>
      <c r="L105" s="194"/>
      <c r="M105" s="194"/>
      <c r="N105" s="194"/>
      <c r="O105" s="194"/>
      <c r="P105" s="194"/>
      <c r="Q105" s="204"/>
    </row>
    <row r="106" spans="1:17" ht="13.5" customHeight="1">
      <c r="A106" s="316"/>
      <c r="B106" s="319"/>
      <c r="C106" s="328"/>
      <c r="D106" s="325"/>
      <c r="E106" s="141" t="s">
        <v>70</v>
      </c>
      <c r="F106" s="411"/>
      <c r="G106" s="198"/>
      <c r="H106" s="169">
        <v>15000</v>
      </c>
      <c r="I106" s="203">
        <v>12500</v>
      </c>
      <c r="J106" s="203">
        <v>12500</v>
      </c>
      <c r="K106" s="203">
        <v>12500</v>
      </c>
      <c r="L106" s="194"/>
      <c r="M106" s="194"/>
      <c r="N106" s="194"/>
      <c r="O106" s="194"/>
      <c r="P106" s="194"/>
      <c r="Q106" s="204"/>
    </row>
    <row r="107" spans="1:17" ht="10.5" customHeight="1">
      <c r="A107" s="316"/>
      <c r="B107" s="319"/>
      <c r="C107" s="328"/>
      <c r="D107" s="325"/>
      <c r="E107" s="141" t="s">
        <v>39</v>
      </c>
      <c r="F107" s="411"/>
      <c r="G107" s="205">
        <v>6201.9</v>
      </c>
      <c r="H107" s="169">
        <v>15000</v>
      </c>
      <c r="I107" s="203">
        <v>12500</v>
      </c>
      <c r="J107" s="203">
        <v>12500</v>
      </c>
      <c r="K107" s="203">
        <v>12500</v>
      </c>
      <c r="L107" s="194"/>
      <c r="M107" s="194"/>
      <c r="N107" s="194"/>
      <c r="O107" s="194"/>
      <c r="P107" s="194"/>
      <c r="Q107" s="204"/>
    </row>
    <row r="108" spans="1:17" ht="10.5" customHeight="1">
      <c r="A108" s="316"/>
      <c r="B108" s="319"/>
      <c r="C108" s="328"/>
      <c r="D108" s="325"/>
      <c r="E108" s="141" t="s">
        <v>49</v>
      </c>
      <c r="F108" s="411"/>
      <c r="G108" s="169">
        <v>12000</v>
      </c>
      <c r="H108" s="169">
        <v>15000</v>
      </c>
      <c r="I108" s="203">
        <v>12500</v>
      </c>
      <c r="J108" s="203">
        <v>12500</v>
      </c>
      <c r="K108" s="203">
        <v>12500</v>
      </c>
      <c r="L108" s="194"/>
      <c r="M108" s="194"/>
      <c r="N108" s="194"/>
      <c r="O108" s="194"/>
      <c r="P108" s="194"/>
      <c r="Q108" s="204"/>
    </row>
    <row r="109" spans="1:17" ht="10.5" customHeight="1">
      <c r="A109" s="316"/>
      <c r="B109" s="319"/>
      <c r="C109" s="328"/>
      <c r="D109" s="325"/>
      <c r="E109" s="141" t="s">
        <v>41</v>
      </c>
      <c r="F109" s="411"/>
      <c r="G109" s="169">
        <v>12000</v>
      </c>
      <c r="H109" s="169">
        <v>15000</v>
      </c>
      <c r="I109" s="203">
        <v>12500</v>
      </c>
      <c r="J109" s="203">
        <v>12500</v>
      </c>
      <c r="K109" s="203">
        <v>12500</v>
      </c>
      <c r="L109" s="194"/>
      <c r="M109" s="194"/>
      <c r="N109" s="194"/>
      <c r="O109" s="194"/>
      <c r="P109" s="194"/>
      <c r="Q109" s="204"/>
    </row>
    <row r="110" spans="1:17" ht="12" customHeight="1">
      <c r="A110" s="316"/>
      <c r="B110" s="319"/>
      <c r="C110" s="328"/>
      <c r="D110" s="325"/>
      <c r="E110" s="141" t="s">
        <v>40</v>
      </c>
      <c r="F110" s="411"/>
      <c r="G110" s="169">
        <v>12000</v>
      </c>
      <c r="H110" s="169">
        <v>15000</v>
      </c>
      <c r="I110" s="203">
        <v>12500</v>
      </c>
      <c r="J110" s="203">
        <v>12500</v>
      </c>
      <c r="K110" s="203">
        <v>12500</v>
      </c>
      <c r="L110" s="194"/>
      <c r="M110" s="194"/>
      <c r="N110" s="194"/>
      <c r="O110" s="194"/>
      <c r="P110" s="194"/>
      <c r="Q110" s="204"/>
    </row>
    <row r="111" spans="1:17" ht="12" customHeight="1">
      <c r="A111" s="316"/>
      <c r="B111" s="319"/>
      <c r="C111" s="328"/>
      <c r="D111" s="325"/>
      <c r="E111" s="141" t="s">
        <v>50</v>
      </c>
      <c r="F111" s="411"/>
      <c r="G111" s="169">
        <v>12000</v>
      </c>
      <c r="H111" s="169">
        <v>15000</v>
      </c>
      <c r="I111" s="203">
        <v>12500</v>
      </c>
      <c r="J111" s="203">
        <v>12500</v>
      </c>
      <c r="K111" s="203">
        <v>12500</v>
      </c>
      <c r="L111" s="194"/>
      <c r="M111" s="194"/>
      <c r="N111" s="194"/>
      <c r="O111" s="194"/>
      <c r="P111" s="194"/>
      <c r="Q111" s="204"/>
    </row>
    <row r="112" spans="1:17" ht="12" customHeight="1">
      <c r="A112" s="316"/>
      <c r="B112" s="319"/>
      <c r="C112" s="328"/>
      <c r="D112" s="325"/>
      <c r="E112" s="141" t="s">
        <v>51</v>
      </c>
      <c r="F112" s="411"/>
      <c r="G112" s="169">
        <v>12000</v>
      </c>
      <c r="H112" s="169">
        <v>15000</v>
      </c>
      <c r="I112" s="203">
        <v>12500</v>
      </c>
      <c r="J112" s="203">
        <v>12500</v>
      </c>
      <c r="K112" s="203">
        <v>12500</v>
      </c>
      <c r="L112" s="194"/>
      <c r="M112" s="194"/>
      <c r="N112" s="194"/>
      <c r="O112" s="194"/>
      <c r="P112" s="194"/>
      <c r="Q112" s="204"/>
    </row>
    <row r="113" spans="1:17" ht="11.25" customHeight="1">
      <c r="A113" s="316"/>
      <c r="B113" s="319"/>
      <c r="C113" s="328"/>
      <c r="D113" s="325"/>
      <c r="E113" s="141" t="s">
        <v>42</v>
      </c>
      <c r="F113" s="411"/>
      <c r="G113" s="169">
        <v>12000</v>
      </c>
      <c r="H113" s="169">
        <v>15000</v>
      </c>
      <c r="I113" s="203">
        <v>12500</v>
      </c>
      <c r="J113" s="203">
        <v>12500</v>
      </c>
      <c r="K113" s="203"/>
      <c r="L113" s="194"/>
      <c r="M113" s="194"/>
      <c r="N113" s="194"/>
      <c r="O113" s="194"/>
      <c r="P113" s="194"/>
      <c r="Q113" s="204"/>
    </row>
    <row r="114" spans="1:17" ht="9.75" customHeight="1">
      <c r="A114" s="316"/>
      <c r="B114" s="319"/>
      <c r="C114" s="328"/>
      <c r="D114" s="325"/>
      <c r="E114" s="141" t="s">
        <v>52</v>
      </c>
      <c r="F114" s="411"/>
      <c r="G114" s="169">
        <v>12000</v>
      </c>
      <c r="H114" s="169">
        <v>15000</v>
      </c>
      <c r="I114" s="203">
        <v>12500</v>
      </c>
      <c r="J114" s="203">
        <v>12500</v>
      </c>
      <c r="K114" s="203"/>
      <c r="L114" s="194"/>
      <c r="M114" s="194"/>
      <c r="N114" s="194"/>
      <c r="O114" s="194"/>
      <c r="P114" s="194"/>
      <c r="Q114" s="204"/>
    </row>
    <row r="115" spans="1:17" ht="12" customHeight="1">
      <c r="A115" s="316"/>
      <c r="B115" s="319"/>
      <c r="C115" s="328"/>
      <c r="D115" s="325"/>
      <c r="E115" s="141" t="s">
        <v>43</v>
      </c>
      <c r="F115" s="411"/>
      <c r="G115" s="169">
        <v>12000</v>
      </c>
      <c r="H115" s="169">
        <v>15000</v>
      </c>
      <c r="I115" s="203">
        <v>12500</v>
      </c>
      <c r="J115" s="203">
        <v>12500</v>
      </c>
      <c r="K115" s="203"/>
      <c r="L115" s="194"/>
      <c r="M115" s="194"/>
      <c r="N115" s="194"/>
      <c r="O115" s="194"/>
      <c r="P115" s="194"/>
      <c r="Q115" s="204"/>
    </row>
    <row r="116" spans="1:17" ht="10.5" customHeight="1">
      <c r="A116" s="316"/>
      <c r="B116" s="319"/>
      <c r="C116" s="328"/>
      <c r="D116" s="325"/>
      <c r="E116" s="141" t="s">
        <v>53</v>
      </c>
      <c r="F116" s="411"/>
      <c r="G116" s="169">
        <v>12000</v>
      </c>
      <c r="H116" s="169">
        <v>15000</v>
      </c>
      <c r="I116" s="203">
        <v>12500</v>
      </c>
      <c r="J116" s="203">
        <v>12500</v>
      </c>
      <c r="K116" s="203"/>
      <c r="L116" s="194"/>
      <c r="M116" s="194"/>
      <c r="N116" s="194"/>
      <c r="O116" s="194"/>
      <c r="P116" s="194"/>
      <c r="Q116" s="204"/>
    </row>
    <row r="117" spans="1:17" ht="11.25" customHeight="1">
      <c r="A117" s="391" t="s">
        <v>0</v>
      </c>
      <c r="B117" s="392"/>
      <c r="C117" s="206"/>
      <c r="D117" s="207">
        <f>P117+Q117+R117+S117+T117</f>
        <v>694201.9</v>
      </c>
      <c r="E117" s="208"/>
      <c r="F117" s="412"/>
      <c r="G117" s="211">
        <f>SUM(G105:G116)</f>
        <v>114201.9</v>
      </c>
      <c r="H117" s="181">
        <f>SUM(H105:H116)</f>
        <v>180000</v>
      </c>
      <c r="I117" s="181">
        <f>SUM(I105:I116)</f>
        <v>150000</v>
      </c>
      <c r="J117" s="181">
        <f>SUM(J105:J116)</f>
        <v>150000</v>
      </c>
      <c r="K117" s="181">
        <f>SUM(K105:K116)</f>
        <v>100000</v>
      </c>
      <c r="L117" s="198"/>
      <c r="M117" s="198"/>
      <c r="N117" s="198"/>
      <c r="O117" s="198"/>
      <c r="P117" s="198"/>
      <c r="Q117" s="209">
        <f>SUM(G117:L117)</f>
        <v>694201.9</v>
      </c>
    </row>
    <row r="118" spans="1:17" ht="12" customHeight="1">
      <c r="A118" s="402" t="s">
        <v>93</v>
      </c>
      <c r="B118" s="393" t="s">
        <v>122</v>
      </c>
      <c r="C118" s="396" t="s">
        <v>97</v>
      </c>
      <c r="D118" s="399">
        <v>968000</v>
      </c>
      <c r="E118" s="141" t="s">
        <v>47</v>
      </c>
      <c r="F118" s="412"/>
      <c r="G118" s="181"/>
      <c r="H118" s="181"/>
      <c r="I118" s="169">
        <v>5666</v>
      </c>
      <c r="J118" s="169">
        <v>10000</v>
      </c>
      <c r="K118" s="169">
        <v>10000</v>
      </c>
      <c r="L118" s="169">
        <v>10000</v>
      </c>
      <c r="M118" s="169">
        <v>10000</v>
      </c>
      <c r="N118" s="169">
        <v>10000</v>
      </c>
      <c r="O118" s="169">
        <v>10000</v>
      </c>
      <c r="P118" s="169">
        <v>10000</v>
      </c>
      <c r="Q118" s="209">
        <f>SUM(F118:P118)</f>
        <v>75666</v>
      </c>
    </row>
    <row r="119" spans="1:17" ht="12" customHeight="1">
      <c r="A119" s="403"/>
      <c r="B119" s="394"/>
      <c r="C119" s="397"/>
      <c r="D119" s="400"/>
      <c r="E119" s="141" t="s">
        <v>70</v>
      </c>
      <c r="F119" s="412"/>
      <c r="G119" s="181"/>
      <c r="H119" s="181"/>
      <c r="I119" s="169">
        <v>5666</v>
      </c>
      <c r="J119" s="169">
        <v>10000</v>
      </c>
      <c r="K119" s="169">
        <v>10000</v>
      </c>
      <c r="L119" s="169">
        <v>10000</v>
      </c>
      <c r="M119" s="169">
        <v>10000</v>
      </c>
      <c r="N119" s="169">
        <v>10000</v>
      </c>
      <c r="O119" s="169">
        <v>10000</v>
      </c>
      <c r="P119" s="169">
        <v>10000</v>
      </c>
      <c r="Q119" s="209">
        <f aca="true" t="shared" si="5" ref="Q119:Q130">SUM(F119:P119)</f>
        <v>75666</v>
      </c>
    </row>
    <row r="120" spans="1:17" ht="11.25" customHeight="1">
      <c r="A120" s="403"/>
      <c r="B120" s="394"/>
      <c r="C120" s="397"/>
      <c r="D120" s="400"/>
      <c r="E120" s="141" t="s">
        <v>39</v>
      </c>
      <c r="F120" s="412"/>
      <c r="G120" s="181"/>
      <c r="H120" s="181"/>
      <c r="I120" s="169">
        <v>5666</v>
      </c>
      <c r="J120" s="169">
        <v>10000</v>
      </c>
      <c r="K120" s="169">
        <v>10000</v>
      </c>
      <c r="L120" s="169">
        <v>10000</v>
      </c>
      <c r="M120" s="169">
        <v>10000</v>
      </c>
      <c r="N120" s="169">
        <v>10000</v>
      </c>
      <c r="O120" s="169">
        <v>10000</v>
      </c>
      <c r="P120" s="169">
        <v>10000</v>
      </c>
      <c r="Q120" s="209">
        <f t="shared" si="5"/>
        <v>75666</v>
      </c>
    </row>
    <row r="121" spans="1:17" ht="11.25" customHeight="1">
      <c r="A121" s="403"/>
      <c r="B121" s="394"/>
      <c r="C121" s="397"/>
      <c r="D121" s="400"/>
      <c r="E121" s="141" t="s">
        <v>49</v>
      </c>
      <c r="F121" s="412"/>
      <c r="G121" s="181"/>
      <c r="H121" s="181"/>
      <c r="I121" s="169">
        <v>5666</v>
      </c>
      <c r="J121" s="169">
        <v>10000</v>
      </c>
      <c r="K121" s="169">
        <v>10000</v>
      </c>
      <c r="L121" s="169">
        <v>10000</v>
      </c>
      <c r="M121" s="169">
        <v>10000</v>
      </c>
      <c r="N121" s="169">
        <v>10000</v>
      </c>
      <c r="O121" s="169">
        <v>10000</v>
      </c>
      <c r="P121" s="169">
        <v>10000</v>
      </c>
      <c r="Q121" s="209">
        <f t="shared" si="5"/>
        <v>75666</v>
      </c>
    </row>
    <row r="122" spans="1:17" ht="12" customHeight="1">
      <c r="A122" s="403"/>
      <c r="B122" s="394"/>
      <c r="C122" s="397"/>
      <c r="D122" s="400"/>
      <c r="E122" s="141" t="s">
        <v>41</v>
      </c>
      <c r="F122" s="412"/>
      <c r="G122" s="181"/>
      <c r="H122" s="181"/>
      <c r="I122" s="169">
        <v>5667</v>
      </c>
      <c r="J122" s="169">
        <v>10000</v>
      </c>
      <c r="K122" s="169">
        <v>10000</v>
      </c>
      <c r="L122" s="169">
        <v>10000</v>
      </c>
      <c r="M122" s="169">
        <v>10000</v>
      </c>
      <c r="N122" s="169">
        <v>10000</v>
      </c>
      <c r="O122" s="169">
        <v>10000</v>
      </c>
      <c r="P122" s="169">
        <v>10000</v>
      </c>
      <c r="Q122" s="209">
        <f t="shared" si="5"/>
        <v>75667</v>
      </c>
    </row>
    <row r="123" spans="1:17" ht="12.75" customHeight="1">
      <c r="A123" s="403"/>
      <c r="B123" s="394"/>
      <c r="C123" s="397"/>
      <c r="D123" s="400"/>
      <c r="E123" s="141" t="s">
        <v>40</v>
      </c>
      <c r="F123" s="412"/>
      <c r="G123" s="181"/>
      <c r="H123" s="169">
        <v>8572</v>
      </c>
      <c r="I123" s="169">
        <v>5667</v>
      </c>
      <c r="J123" s="169">
        <v>10000</v>
      </c>
      <c r="K123" s="169">
        <v>10000</v>
      </c>
      <c r="L123" s="169">
        <v>10000</v>
      </c>
      <c r="M123" s="169">
        <v>10000</v>
      </c>
      <c r="N123" s="169">
        <v>10000</v>
      </c>
      <c r="O123" s="169">
        <v>10000</v>
      </c>
      <c r="P123" s="169">
        <v>10000</v>
      </c>
      <c r="Q123" s="209">
        <f t="shared" si="5"/>
        <v>84239</v>
      </c>
    </row>
    <row r="124" spans="1:17" ht="12" customHeight="1">
      <c r="A124" s="403"/>
      <c r="B124" s="394"/>
      <c r="C124" s="397"/>
      <c r="D124" s="400"/>
      <c r="E124" s="141" t="s">
        <v>50</v>
      </c>
      <c r="F124" s="412"/>
      <c r="G124" s="181"/>
      <c r="H124" s="169">
        <v>8572</v>
      </c>
      <c r="I124" s="169">
        <v>5667</v>
      </c>
      <c r="J124" s="169">
        <v>10000</v>
      </c>
      <c r="K124" s="169">
        <v>10000</v>
      </c>
      <c r="L124" s="169">
        <v>10000</v>
      </c>
      <c r="M124" s="169">
        <v>10000</v>
      </c>
      <c r="N124" s="169">
        <v>10000</v>
      </c>
      <c r="O124" s="169">
        <v>10000</v>
      </c>
      <c r="P124" s="169">
        <v>10000</v>
      </c>
      <c r="Q124" s="209">
        <f t="shared" si="5"/>
        <v>84239</v>
      </c>
    </row>
    <row r="125" spans="1:17" ht="10.5" customHeight="1">
      <c r="A125" s="403"/>
      <c r="B125" s="394"/>
      <c r="C125" s="397"/>
      <c r="D125" s="400"/>
      <c r="E125" s="141" t="s">
        <v>51</v>
      </c>
      <c r="F125" s="412"/>
      <c r="G125" s="181"/>
      <c r="H125" s="169">
        <v>8572</v>
      </c>
      <c r="I125" s="169">
        <v>5667</v>
      </c>
      <c r="J125" s="169">
        <v>10000</v>
      </c>
      <c r="K125" s="169">
        <v>10000</v>
      </c>
      <c r="L125" s="169">
        <v>10000</v>
      </c>
      <c r="M125" s="169">
        <v>10000</v>
      </c>
      <c r="N125" s="169">
        <v>10000</v>
      </c>
      <c r="O125" s="169">
        <v>10000</v>
      </c>
      <c r="P125" s="169">
        <v>10000</v>
      </c>
      <c r="Q125" s="209">
        <f t="shared" si="5"/>
        <v>84239</v>
      </c>
    </row>
    <row r="126" spans="1:17" ht="13.5" customHeight="1">
      <c r="A126" s="403"/>
      <c r="B126" s="394"/>
      <c r="C126" s="397"/>
      <c r="D126" s="400"/>
      <c r="E126" s="141" t="s">
        <v>42</v>
      </c>
      <c r="F126" s="412"/>
      <c r="G126" s="181"/>
      <c r="H126" s="169">
        <v>8571</v>
      </c>
      <c r="I126" s="169">
        <v>5667</v>
      </c>
      <c r="J126" s="169">
        <v>10000</v>
      </c>
      <c r="K126" s="169">
        <v>10000</v>
      </c>
      <c r="L126" s="169">
        <v>10000</v>
      </c>
      <c r="M126" s="169">
        <v>10000</v>
      </c>
      <c r="N126" s="169">
        <v>10000</v>
      </c>
      <c r="O126" s="169">
        <v>10000</v>
      </c>
      <c r="P126" s="169">
        <v>10000</v>
      </c>
      <c r="Q126" s="209">
        <f t="shared" si="5"/>
        <v>84238</v>
      </c>
    </row>
    <row r="127" spans="1:17" ht="12.75" customHeight="1">
      <c r="A127" s="403"/>
      <c r="B127" s="394"/>
      <c r="C127" s="397"/>
      <c r="D127" s="400"/>
      <c r="E127" s="141" t="s">
        <v>52</v>
      </c>
      <c r="F127" s="412"/>
      <c r="G127" s="181"/>
      <c r="H127" s="169">
        <v>8571</v>
      </c>
      <c r="I127" s="169">
        <v>5667</v>
      </c>
      <c r="J127" s="169">
        <v>10000</v>
      </c>
      <c r="K127" s="169">
        <v>10000</v>
      </c>
      <c r="L127" s="169">
        <v>10000</v>
      </c>
      <c r="M127" s="169">
        <v>10000</v>
      </c>
      <c r="N127" s="169">
        <v>10000</v>
      </c>
      <c r="O127" s="169">
        <v>10000</v>
      </c>
      <c r="P127" s="169">
        <v>10000</v>
      </c>
      <c r="Q127" s="209">
        <f t="shared" si="5"/>
        <v>84238</v>
      </c>
    </row>
    <row r="128" spans="1:17" ht="12.75" customHeight="1">
      <c r="A128" s="403"/>
      <c r="B128" s="394"/>
      <c r="C128" s="397"/>
      <c r="D128" s="400"/>
      <c r="E128" s="141" t="s">
        <v>43</v>
      </c>
      <c r="F128" s="412"/>
      <c r="G128" s="181"/>
      <c r="H128" s="169">
        <v>8571</v>
      </c>
      <c r="I128" s="169">
        <v>5667</v>
      </c>
      <c r="J128" s="169">
        <v>10000</v>
      </c>
      <c r="K128" s="169">
        <v>10000</v>
      </c>
      <c r="L128" s="169">
        <v>10000</v>
      </c>
      <c r="M128" s="169">
        <v>10000</v>
      </c>
      <c r="N128" s="169">
        <v>10000</v>
      </c>
      <c r="O128" s="169">
        <v>10000</v>
      </c>
      <c r="P128" s="169">
        <v>10000</v>
      </c>
      <c r="Q128" s="209">
        <f t="shared" si="5"/>
        <v>84238</v>
      </c>
    </row>
    <row r="129" spans="1:17" ht="12.75" customHeight="1">
      <c r="A129" s="404"/>
      <c r="B129" s="395"/>
      <c r="C129" s="398"/>
      <c r="D129" s="401"/>
      <c r="E129" s="141" t="s">
        <v>53</v>
      </c>
      <c r="F129" s="412"/>
      <c r="G129" s="181"/>
      <c r="H129" s="169">
        <v>8571</v>
      </c>
      <c r="I129" s="169">
        <v>5667</v>
      </c>
      <c r="J129" s="169">
        <v>10000</v>
      </c>
      <c r="K129" s="169">
        <v>10000</v>
      </c>
      <c r="L129" s="169">
        <v>10000</v>
      </c>
      <c r="M129" s="169">
        <v>10000</v>
      </c>
      <c r="N129" s="169">
        <v>10000</v>
      </c>
      <c r="O129" s="169">
        <v>10000</v>
      </c>
      <c r="P129" s="169">
        <v>10000</v>
      </c>
      <c r="Q129" s="209">
        <f t="shared" si="5"/>
        <v>84238</v>
      </c>
    </row>
    <row r="130" spans="1:17" ht="11.25" customHeight="1">
      <c r="A130" s="391" t="s">
        <v>0</v>
      </c>
      <c r="B130" s="392"/>
      <c r="C130" s="206"/>
      <c r="D130" s="207">
        <f>SUM(D118)</f>
        <v>968000</v>
      </c>
      <c r="E130" s="210"/>
      <c r="F130" s="413"/>
      <c r="G130" s="169"/>
      <c r="H130" s="181">
        <f>SUM(H118:H129)</f>
        <v>60000</v>
      </c>
      <c r="I130" s="181">
        <f>SUM(I118:I129)</f>
        <v>68000</v>
      </c>
      <c r="J130" s="181">
        <f aca="true" t="shared" si="6" ref="J130:P130">SUM(J118:J129)</f>
        <v>120000</v>
      </c>
      <c r="K130" s="181">
        <f t="shared" si="6"/>
        <v>120000</v>
      </c>
      <c r="L130" s="181">
        <f t="shared" si="6"/>
        <v>120000</v>
      </c>
      <c r="M130" s="181">
        <f t="shared" si="6"/>
        <v>120000</v>
      </c>
      <c r="N130" s="181">
        <f t="shared" si="6"/>
        <v>120000</v>
      </c>
      <c r="O130" s="181">
        <f t="shared" si="6"/>
        <v>120000</v>
      </c>
      <c r="P130" s="181">
        <f t="shared" si="6"/>
        <v>120000</v>
      </c>
      <c r="Q130" s="209">
        <f t="shared" si="5"/>
        <v>968000</v>
      </c>
    </row>
    <row r="131" spans="1:17" ht="11.25" customHeight="1">
      <c r="A131" s="417"/>
      <c r="B131" s="417" t="s">
        <v>98</v>
      </c>
      <c r="C131" s="206"/>
      <c r="D131" s="207">
        <v>214213.1</v>
      </c>
      <c r="E131" s="210"/>
      <c r="F131" s="413"/>
      <c r="G131" s="176"/>
      <c r="H131" s="180"/>
      <c r="I131" s="418">
        <v>43213.1</v>
      </c>
      <c r="J131" s="419">
        <v>43000</v>
      </c>
      <c r="K131" s="419">
        <v>43000</v>
      </c>
      <c r="L131" s="180">
        <v>43000</v>
      </c>
      <c r="M131" s="180">
        <v>42000</v>
      </c>
      <c r="N131" s="420"/>
      <c r="O131" s="420"/>
      <c r="P131" s="420"/>
      <c r="Q131" s="212">
        <f>SUM(I131:P131)</f>
        <v>214213.1</v>
      </c>
    </row>
  </sheetData>
  <sheetProtection/>
  <mergeCells count="81">
    <mergeCell ref="A63:A64"/>
    <mergeCell ref="B63:B64"/>
    <mergeCell ref="C63:D63"/>
    <mergeCell ref="E63:Q63"/>
    <mergeCell ref="A130:B130"/>
    <mergeCell ref="B105:B116"/>
    <mergeCell ref="C105:C116"/>
    <mergeCell ref="D105:D116"/>
    <mergeCell ref="B118:B129"/>
    <mergeCell ref="C118:C129"/>
    <mergeCell ref="D118:D129"/>
    <mergeCell ref="A105:A116"/>
    <mergeCell ref="A117:B117"/>
    <mergeCell ref="A118:A129"/>
    <mergeCell ref="H1:Q1"/>
    <mergeCell ref="E5:Q5"/>
    <mergeCell ref="B15:B16"/>
    <mergeCell ref="A17:B17"/>
    <mergeCell ref="B12:B13"/>
    <mergeCell ref="C12:C13"/>
    <mergeCell ref="D12:D13"/>
    <mergeCell ref="A14:B14"/>
    <mergeCell ref="A15:A16"/>
    <mergeCell ref="A2:Q2"/>
    <mergeCell ref="C20:C21"/>
    <mergeCell ref="A4:Q4"/>
    <mergeCell ref="A5:A6"/>
    <mergeCell ref="B5:B6"/>
    <mergeCell ref="C5:D5"/>
    <mergeCell ref="D18:D19"/>
    <mergeCell ref="A9:A10"/>
    <mergeCell ref="B9:B10"/>
    <mergeCell ref="A11:B11"/>
    <mergeCell ref="A12:A13"/>
    <mergeCell ref="D32:D35"/>
    <mergeCell ref="D20:D21"/>
    <mergeCell ref="A22:B22"/>
    <mergeCell ref="A23:A26"/>
    <mergeCell ref="B23:B26"/>
    <mergeCell ref="C23:C26"/>
    <mergeCell ref="D23:D26"/>
    <mergeCell ref="A18:A21"/>
    <mergeCell ref="B18:B21"/>
    <mergeCell ref="C18:C19"/>
    <mergeCell ref="A36:B36"/>
    <mergeCell ref="A37:A48"/>
    <mergeCell ref="B37:B48"/>
    <mergeCell ref="A50:A61"/>
    <mergeCell ref="B50:B61"/>
    <mergeCell ref="C50:C61"/>
    <mergeCell ref="C37:C48"/>
    <mergeCell ref="C69:C72"/>
    <mergeCell ref="D69:D72"/>
    <mergeCell ref="C73:C76"/>
    <mergeCell ref="D50:D61"/>
    <mergeCell ref="A27:B27"/>
    <mergeCell ref="A30:A35"/>
    <mergeCell ref="B30:B35"/>
    <mergeCell ref="C30:C31"/>
    <mergeCell ref="D30:D31"/>
    <mergeCell ref="C32:C35"/>
    <mergeCell ref="C78:C89"/>
    <mergeCell ref="D78:D89"/>
    <mergeCell ref="C91:C102"/>
    <mergeCell ref="D37:D48"/>
    <mergeCell ref="A49:B49"/>
    <mergeCell ref="A62:B62"/>
    <mergeCell ref="A65:A76"/>
    <mergeCell ref="B65:B76"/>
    <mergeCell ref="C65:C68"/>
    <mergeCell ref="D65:D68"/>
    <mergeCell ref="A104:B104"/>
    <mergeCell ref="A103:B103"/>
    <mergeCell ref="A90:B90"/>
    <mergeCell ref="A91:A102"/>
    <mergeCell ref="B91:B102"/>
    <mergeCell ref="D73:D76"/>
    <mergeCell ref="D91:D102"/>
    <mergeCell ref="A77:B77"/>
    <mergeCell ref="A78:A89"/>
    <mergeCell ref="B78:B89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2009-05-26T08:56:48Z</cp:lastPrinted>
  <dcterms:created xsi:type="dcterms:W3CDTF">2009-01-04T22:30:21Z</dcterms:created>
  <dcterms:modified xsi:type="dcterms:W3CDTF">2009-05-26T08:57:49Z</dcterms:modified>
  <cp:category/>
  <cp:version/>
  <cp:contentType/>
  <cp:contentStatus/>
</cp:coreProperties>
</file>