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3740" windowHeight="787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49" i="1"/>
  <c r="G7"/>
  <c r="G6"/>
  <c r="F28"/>
  <c r="E28"/>
  <c r="F32"/>
  <c r="E32"/>
  <c r="G95"/>
  <c r="F56"/>
  <c r="E56"/>
  <c r="G60"/>
  <c r="F43"/>
  <c r="G43" s="1"/>
  <c r="E43"/>
  <c r="G96"/>
  <c r="G50"/>
  <c r="G58"/>
  <c r="F49"/>
  <c r="E49"/>
  <c r="E5"/>
  <c r="E97" s="1"/>
  <c r="F92"/>
  <c r="E92"/>
  <c r="G94"/>
  <c r="G92"/>
  <c r="G93"/>
  <c r="F83"/>
  <c r="E83"/>
  <c r="F74"/>
  <c r="E74"/>
  <c r="F70"/>
  <c r="E70"/>
  <c r="F61"/>
  <c r="E61"/>
  <c r="G63"/>
  <c r="G56"/>
  <c r="F48"/>
  <c r="G59"/>
  <c r="G57"/>
  <c r="G42"/>
  <c r="G41"/>
  <c r="G39"/>
  <c r="G40"/>
  <c r="G34"/>
  <c r="G33"/>
  <c r="G44"/>
  <c r="G45"/>
  <c r="G46"/>
  <c r="G52"/>
  <c r="G54"/>
  <c r="G61"/>
  <c r="G64"/>
  <c r="G65"/>
  <c r="G66"/>
  <c r="G68"/>
  <c r="G69"/>
  <c r="G70"/>
  <c r="G71"/>
  <c r="G72"/>
  <c r="G73"/>
  <c r="G74"/>
  <c r="G75"/>
  <c r="G76"/>
  <c r="G77"/>
  <c r="G78"/>
  <c r="G79"/>
  <c r="G80"/>
  <c r="G83"/>
  <c r="G84"/>
  <c r="G85"/>
  <c r="G86"/>
  <c r="G87"/>
  <c r="G88"/>
  <c r="G89"/>
  <c r="G90"/>
  <c r="G91"/>
  <c r="F29"/>
  <c r="E29"/>
  <c r="F21"/>
  <c r="E21"/>
  <c r="F17"/>
  <c r="E17"/>
  <c r="F14"/>
  <c r="E14"/>
  <c r="F11"/>
  <c r="F5" s="1"/>
  <c r="F97" s="1"/>
  <c r="E11"/>
  <c r="F8"/>
  <c r="E8"/>
  <c r="G8"/>
  <c r="G9"/>
  <c r="G10"/>
  <c r="G11"/>
  <c r="G12"/>
  <c r="G13"/>
  <c r="G14"/>
  <c r="G15"/>
  <c r="G16"/>
  <c r="G17"/>
  <c r="G18"/>
  <c r="G19"/>
  <c r="G20"/>
  <c r="G22"/>
  <c r="G23"/>
  <c r="G24"/>
  <c r="G25"/>
  <c r="G26"/>
  <c r="G27"/>
  <c r="G29"/>
  <c r="G30"/>
  <c r="G31"/>
  <c r="G37"/>
  <c r="G38"/>
  <c r="G32" l="1"/>
  <c r="G28"/>
  <c r="G21"/>
  <c r="G5" l="1"/>
  <c r="E48"/>
  <c r="G48" l="1"/>
  <c r="G97"/>
</calcChain>
</file>

<file path=xl/sharedStrings.xml><?xml version="1.0" encoding="utf-8"?>
<sst xmlns="http://schemas.openxmlformats.org/spreadsheetml/2006/main" count="198" uniqueCount="117">
  <si>
    <t>§</t>
  </si>
  <si>
    <t>Wyszczególnienie</t>
  </si>
  <si>
    <t>%</t>
  </si>
  <si>
    <t>Dział</t>
  </si>
  <si>
    <t>Rozdział</t>
  </si>
  <si>
    <t>Plan po zmianach</t>
  </si>
  <si>
    <t>Wykonanie</t>
  </si>
  <si>
    <t>Realizacja dochodów budżetowych za 2008 r.</t>
  </si>
  <si>
    <t>I. DOCHODY Z PODATKÓW I  OPŁAT</t>
  </si>
  <si>
    <t>0310</t>
  </si>
  <si>
    <t>podatek od nieruchomości od osób prawnych</t>
  </si>
  <si>
    <t>podatek od nieruchomości od osób fizycznych</t>
  </si>
  <si>
    <t>Razem podatek od nieruchomości</t>
  </si>
  <si>
    <t>0320</t>
  </si>
  <si>
    <t>podatek rolny od osób prawnych</t>
  </si>
  <si>
    <t>podatek rolny od osób fizycznych</t>
  </si>
  <si>
    <t>Razem podatek rolny</t>
  </si>
  <si>
    <t>0330</t>
  </si>
  <si>
    <t>podatek leśny od osób prawnych</t>
  </si>
  <si>
    <t>podatek leśny od osób fizycznych</t>
  </si>
  <si>
    <t>Razem podatek leśny</t>
  </si>
  <si>
    <t>0340</t>
  </si>
  <si>
    <t>podatek od środków transportowych od osób prawnych</t>
  </si>
  <si>
    <t>podatek od środków transportowych od osób fizycznych</t>
  </si>
  <si>
    <t>Razem podatek od środków transportowych</t>
  </si>
  <si>
    <t>Załącznik nr 1</t>
  </si>
  <si>
    <t>0350</t>
  </si>
  <si>
    <t>0500</t>
  </si>
  <si>
    <t>0360</t>
  </si>
  <si>
    <t>0370</t>
  </si>
  <si>
    <t>0430</t>
  </si>
  <si>
    <t>Razem podatek od czynności cywilnoprawnych</t>
  </si>
  <si>
    <t>wpływy z karty podatkowej</t>
  </si>
  <si>
    <t>podatek od czynności cywilnoprawnych uiszczony przez osoby prawne</t>
  </si>
  <si>
    <t>podatek od czynności cywilnoprawnych uiszczony przez osoby fizyczne</t>
  </si>
  <si>
    <t>0410</t>
  </si>
  <si>
    <t>0460</t>
  </si>
  <si>
    <t>0480</t>
  </si>
  <si>
    <t>2680</t>
  </si>
  <si>
    <t>Razem pozostałe wpływy</t>
  </si>
  <si>
    <t>podatek od spadków i darowizn</t>
  </si>
  <si>
    <t>opłata od posiadania psów</t>
  </si>
  <si>
    <t>wpływy z opłaty targowej</t>
  </si>
  <si>
    <t>wpływy z opłaty ekspolatacyjnej</t>
  </si>
  <si>
    <t>wpływy z opłaty skarbowej</t>
  </si>
  <si>
    <t>0010</t>
  </si>
  <si>
    <t>0020</t>
  </si>
  <si>
    <t>udział w podatkach dochodowych osób fizycznych</t>
  </si>
  <si>
    <t>udział w podatkach dochodowych osób prawnych</t>
  </si>
  <si>
    <t>II.UDZIAŁY W PODATKACH STANOWIĄCYCH DOCHÓD BUDŻETU PAŃSTWA</t>
  </si>
  <si>
    <t>III.DOCHODY Z MAJĄTKU GMINY</t>
  </si>
  <si>
    <t>0470</t>
  </si>
  <si>
    <t>0750</t>
  </si>
  <si>
    <t>różne opłaty - użytkowanie wieczyste</t>
  </si>
  <si>
    <t>dochody z dzierżaw</t>
  </si>
  <si>
    <t>0770</t>
  </si>
  <si>
    <t>wpływy z tytułu odpłatnego nabycia prawa własnosci oraz prawa użytkowania wieczystego nieruchomości</t>
  </si>
  <si>
    <t>0920</t>
  </si>
  <si>
    <t>0830</t>
  </si>
  <si>
    <t>wpływy z usług</t>
  </si>
  <si>
    <t>IV. WPŁYWY OD JEDNOSTEK BUDŻETOWYCH</t>
  </si>
  <si>
    <t>V. POZOSTAŁE WPŁYWY</t>
  </si>
  <si>
    <t>020</t>
  </si>
  <si>
    <t>0690</t>
  </si>
  <si>
    <t>wpływy z różnych opłat</t>
  </si>
  <si>
    <t>400</t>
  </si>
  <si>
    <t>710</t>
  </si>
  <si>
    <t>750</t>
  </si>
  <si>
    <t>0970</t>
  </si>
  <si>
    <t>wpływy z różnych dochodów</t>
  </si>
  <si>
    <t>801</t>
  </si>
  <si>
    <t>852</t>
  </si>
  <si>
    <t>756</t>
  </si>
  <si>
    <t>różne opłaty - zezwolenia na sprzedaż alkoholu</t>
  </si>
  <si>
    <t>Razem opłaty administracyjne</t>
  </si>
  <si>
    <t>Razem odsetki</t>
  </si>
  <si>
    <t>700</t>
  </si>
  <si>
    <t>odsetki</t>
  </si>
  <si>
    <t>0910</t>
  </si>
  <si>
    <t>odsetki od karty podatkowej</t>
  </si>
  <si>
    <t>odsetki od podatków i opłat osób prawnych</t>
  </si>
  <si>
    <t>odsetki od podatków i opłat osób fizycznych</t>
  </si>
  <si>
    <t>VI. SUBWENCJE</t>
  </si>
  <si>
    <t>758</t>
  </si>
  <si>
    <t>2920</t>
  </si>
  <si>
    <t>część oświatowa subwencji ogólnej</t>
  </si>
  <si>
    <t>część wyrównawcza subwencji ogólnej</t>
  </si>
  <si>
    <t>część równoważąca subwencji ogólnej</t>
  </si>
  <si>
    <t>VII. DOTACJE CELOWE NA ZADANIA WŁASNE GMINY</t>
  </si>
  <si>
    <t>600</t>
  </si>
  <si>
    <t>6330</t>
  </si>
  <si>
    <t>środki powodziowe na drogi</t>
  </si>
  <si>
    <t>2030</t>
  </si>
  <si>
    <t>dokształcanie młodocianych</t>
  </si>
  <si>
    <t>zasiłki, pomoc w naturze oraz składki na ubezpieczenia emerytalne i rentowe</t>
  </si>
  <si>
    <t>ośrodki pomocy społecznej</t>
  </si>
  <si>
    <t>"posiłek dla potrzebujących"</t>
  </si>
  <si>
    <t>854</t>
  </si>
  <si>
    <t>pomoc materialna dla uczniów</t>
  </si>
  <si>
    <t>VIII. DOTACJE CELOWE NA ZADANIA ZLECONE GMINIE</t>
  </si>
  <si>
    <t>010</t>
  </si>
  <si>
    <t>2010</t>
  </si>
  <si>
    <t>751</t>
  </si>
  <si>
    <t>KBW-prowadzenie i aktualizacja rejestru wyborców</t>
  </si>
  <si>
    <t>urząd wojewódzki-koszty obsługi</t>
  </si>
  <si>
    <t>752</t>
  </si>
  <si>
    <t>obrona cywilna</t>
  </si>
  <si>
    <t>IX.DOTACJE CELOWE OTRZYMANE OD JEDNOSTEK SAMORZADU TERYTORIALNEGO NA ZADANIA REALIZOWANE NA PODSTAWIE POROZUMIEŃ</t>
  </si>
  <si>
    <t>składki na ubezpieczenia zdrowotne opłacane za osoby pobierające niektóre świadczenia            z pomocy społecznej oraz niektóre świadczenia rodzinne</t>
  </si>
  <si>
    <t>świadczenia rodzinne oraz składki na ubezpieczenia emerytalne                   i rentowe z ubezpieczenia społecznego</t>
  </si>
  <si>
    <t>dotacja z j.s.t na utrzymanie dróg powiatowych w okresie zimowym</t>
  </si>
  <si>
    <t>OGÓŁEM DOCHODY BUDŻETOWE</t>
  </si>
  <si>
    <t>dotacja na zakup sprzętu p.poż.</t>
  </si>
  <si>
    <t>prowizja od wpłat na dowody osobiste</t>
  </si>
  <si>
    <t>926</t>
  </si>
  <si>
    <t>Pozostała działalność</t>
  </si>
  <si>
    <t>zarządzanie kryzysowe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</si>
</sst>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center"/>
    </xf>
    <xf numFmtId="4" fontId="1" fillId="0" borderId="1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4" fontId="1" fillId="0" borderId="1" xfId="0" applyNumberFormat="1" applyFont="1" applyBorder="1" applyAlignment="1"/>
    <xf numFmtId="4" fontId="0" fillId="0" borderId="0" xfId="0" applyNumberFormat="1"/>
    <xf numFmtId="0" fontId="0" fillId="3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4" fontId="0" fillId="0" borderId="7" xfId="0" applyNumberFormat="1" applyBorder="1"/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wrapText="1"/>
    </xf>
    <xf numFmtId="49" fontId="0" fillId="0" borderId="1" xfId="0" applyNumberFormat="1" applyBorder="1" applyAlignment="1">
      <alignment vertical="center"/>
    </xf>
    <xf numFmtId="4" fontId="3" fillId="0" borderId="7" xfId="0" applyNumberFormat="1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2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Border="1"/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workbookViewId="0">
      <selection activeCell="H81" sqref="H81"/>
    </sheetView>
  </sheetViews>
  <sheetFormatPr defaultRowHeight="14.25"/>
  <cols>
    <col min="1" max="1" width="5.5" customWidth="1"/>
    <col min="2" max="2" width="8.125" customWidth="1"/>
    <col min="3" max="3" width="5.25" customWidth="1"/>
    <col min="4" max="4" width="29.375" customWidth="1"/>
    <col min="5" max="5" width="13.125" customWidth="1"/>
    <col min="6" max="6" width="12.25" customWidth="1"/>
    <col min="7" max="7" width="6.75" customWidth="1"/>
    <col min="9" max="9" width="10.375" bestFit="1" customWidth="1"/>
  </cols>
  <sheetData>
    <row r="1" spans="1:9" ht="26.25" customHeight="1">
      <c r="E1" s="61" t="s">
        <v>25</v>
      </c>
      <c r="F1" s="61"/>
      <c r="G1" s="61"/>
    </row>
    <row r="2" spans="1:9" ht="25.5" customHeight="1">
      <c r="A2" s="62" t="s">
        <v>7</v>
      </c>
      <c r="B2" s="62"/>
      <c r="C2" s="62"/>
      <c r="D2" s="62"/>
      <c r="E2" s="62"/>
      <c r="F2" s="62"/>
      <c r="G2" s="62"/>
    </row>
    <row r="3" spans="1:9" ht="19.5" customHeight="1">
      <c r="A3" s="14" t="s">
        <v>3</v>
      </c>
      <c r="B3" s="14" t="s">
        <v>4</v>
      </c>
      <c r="C3" s="15" t="s">
        <v>0</v>
      </c>
      <c r="D3" s="15" t="s">
        <v>1</v>
      </c>
      <c r="E3" s="14" t="s">
        <v>5</v>
      </c>
      <c r="F3" s="15" t="s">
        <v>6</v>
      </c>
      <c r="G3" s="15" t="s">
        <v>2</v>
      </c>
    </row>
    <row r="4" spans="1:9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9" ht="21.75" customHeight="1">
      <c r="A5" s="38" t="s">
        <v>8</v>
      </c>
      <c r="B5" s="39"/>
      <c r="C5" s="39"/>
      <c r="D5" s="39"/>
      <c r="E5" s="11">
        <f>E8+E11+E14+E17+E21+E28</f>
        <v>1698652</v>
      </c>
      <c r="F5" s="11">
        <f>F8+F11+F14+F17+F21+F28</f>
        <v>1382782.31</v>
      </c>
      <c r="G5" s="7">
        <f>(F5/E5)*100</f>
        <v>81.404685009054248</v>
      </c>
    </row>
    <row r="6" spans="1:9" ht="28.5">
      <c r="A6" s="52">
        <v>756</v>
      </c>
      <c r="B6" s="1">
        <v>75615</v>
      </c>
      <c r="C6" s="3" t="s">
        <v>9</v>
      </c>
      <c r="D6" s="4" t="s">
        <v>10</v>
      </c>
      <c r="E6" s="12">
        <v>722251</v>
      </c>
      <c r="F6" s="5">
        <v>565904.21</v>
      </c>
      <c r="G6" s="5">
        <f>(F6/E6)*100</f>
        <v>78.352845478926298</v>
      </c>
    </row>
    <row r="7" spans="1:9" ht="28.5">
      <c r="A7" s="53"/>
      <c r="B7" s="1">
        <v>75616</v>
      </c>
      <c r="C7" s="3" t="s">
        <v>9</v>
      </c>
      <c r="D7" s="4" t="s">
        <v>11</v>
      </c>
      <c r="E7" s="5">
        <v>500000</v>
      </c>
      <c r="F7" s="5">
        <v>433627.29</v>
      </c>
      <c r="G7" s="5">
        <f>(F7/E7)*100</f>
        <v>86.725458000000003</v>
      </c>
    </row>
    <row r="8" spans="1:9" ht="17.25" customHeight="1">
      <c r="A8" s="47" t="s">
        <v>12</v>
      </c>
      <c r="B8" s="48"/>
      <c r="C8" s="48"/>
      <c r="D8" s="49"/>
      <c r="E8" s="7">
        <f>SUM(E6:E7)</f>
        <v>1222251</v>
      </c>
      <c r="F8" s="7">
        <f>SUM(F6:F7)</f>
        <v>999531.5</v>
      </c>
      <c r="G8" s="7">
        <f t="shared" ref="G8:G73" si="0">(F8/E8)*100</f>
        <v>81.77792450159582</v>
      </c>
    </row>
    <row r="9" spans="1:9">
      <c r="A9" s="52">
        <v>756</v>
      </c>
      <c r="B9" s="1">
        <v>75615</v>
      </c>
      <c r="C9" s="3" t="s">
        <v>13</v>
      </c>
      <c r="D9" s="1" t="s">
        <v>14</v>
      </c>
      <c r="E9" s="5">
        <v>10000</v>
      </c>
      <c r="F9" s="5">
        <v>2549.6999999999998</v>
      </c>
      <c r="G9" s="5">
        <f t="shared" si="0"/>
        <v>25.496999999999996</v>
      </c>
      <c r="I9" s="13"/>
    </row>
    <row r="10" spans="1:9">
      <c r="A10" s="53"/>
      <c r="B10" s="1">
        <v>75616</v>
      </c>
      <c r="C10" s="3" t="s">
        <v>13</v>
      </c>
      <c r="D10" s="1" t="s">
        <v>15</v>
      </c>
      <c r="E10" s="5">
        <v>90000</v>
      </c>
      <c r="F10" s="5">
        <v>65974.98</v>
      </c>
      <c r="G10" s="5">
        <f t="shared" si="0"/>
        <v>73.305533333333329</v>
      </c>
    </row>
    <row r="11" spans="1:9" ht="17.25" customHeight="1">
      <c r="A11" s="47" t="s">
        <v>16</v>
      </c>
      <c r="B11" s="48"/>
      <c r="C11" s="48"/>
      <c r="D11" s="49"/>
      <c r="E11" s="7">
        <f>SUM(E9:E10)</f>
        <v>100000</v>
      </c>
      <c r="F11" s="7">
        <f>SUM(F9:F10)</f>
        <v>68524.679999999993</v>
      </c>
      <c r="G11" s="7">
        <f t="shared" si="0"/>
        <v>68.524679999999989</v>
      </c>
    </row>
    <row r="12" spans="1:9">
      <c r="A12" s="52">
        <v>756</v>
      </c>
      <c r="B12" s="1">
        <v>75615</v>
      </c>
      <c r="C12" s="3" t="s">
        <v>17</v>
      </c>
      <c r="D12" s="1" t="s">
        <v>18</v>
      </c>
      <c r="E12" s="5">
        <v>25000</v>
      </c>
      <c r="F12" s="5">
        <v>30214.7</v>
      </c>
      <c r="G12" s="5">
        <f t="shared" si="0"/>
        <v>120.8588</v>
      </c>
    </row>
    <row r="13" spans="1:9">
      <c r="A13" s="53"/>
      <c r="B13" s="1">
        <v>75616</v>
      </c>
      <c r="C13" s="3" t="s">
        <v>17</v>
      </c>
      <c r="D13" s="1" t="s">
        <v>19</v>
      </c>
      <c r="E13" s="5">
        <v>10000</v>
      </c>
      <c r="F13" s="5">
        <v>4475.12</v>
      </c>
      <c r="G13" s="5">
        <f t="shared" si="0"/>
        <v>44.751199999999997</v>
      </c>
    </row>
    <row r="14" spans="1:9" ht="15.75" customHeight="1">
      <c r="A14" s="47" t="s">
        <v>20</v>
      </c>
      <c r="B14" s="48"/>
      <c r="C14" s="48"/>
      <c r="D14" s="49"/>
      <c r="E14" s="7">
        <f>SUM(E12:E13)</f>
        <v>35000</v>
      </c>
      <c r="F14" s="7">
        <f>SUM(F12:F13)</f>
        <v>34689.82</v>
      </c>
      <c r="G14" s="5">
        <f t="shared" si="0"/>
        <v>99.113771428571425</v>
      </c>
    </row>
    <row r="15" spans="1:9" ht="27.75" customHeight="1">
      <c r="A15" s="52">
        <v>756</v>
      </c>
      <c r="B15" s="1">
        <v>75615</v>
      </c>
      <c r="C15" s="3" t="s">
        <v>21</v>
      </c>
      <c r="D15" s="4" t="s">
        <v>22</v>
      </c>
      <c r="E15" s="5">
        <v>2000</v>
      </c>
      <c r="F15" s="5">
        <v>2500</v>
      </c>
      <c r="G15" s="5">
        <f t="shared" si="0"/>
        <v>125</v>
      </c>
    </row>
    <row r="16" spans="1:9" ht="42.75">
      <c r="A16" s="53"/>
      <c r="B16" s="1">
        <v>75616</v>
      </c>
      <c r="C16" s="3" t="s">
        <v>21</v>
      </c>
      <c r="D16" s="4" t="s">
        <v>23</v>
      </c>
      <c r="E16" s="5">
        <v>21851</v>
      </c>
      <c r="F16" s="5">
        <v>19624.55</v>
      </c>
      <c r="G16" s="5">
        <f t="shared" si="0"/>
        <v>89.810763809436637</v>
      </c>
    </row>
    <row r="17" spans="1:7" ht="18.75" customHeight="1">
      <c r="A17" s="47" t="s">
        <v>24</v>
      </c>
      <c r="B17" s="48"/>
      <c r="C17" s="48"/>
      <c r="D17" s="49"/>
      <c r="E17" s="7">
        <f>SUM(E15:E16)</f>
        <v>23851</v>
      </c>
      <c r="F17" s="7">
        <f>SUM(F15:F16)</f>
        <v>22124.55</v>
      </c>
      <c r="G17" s="7">
        <f t="shared" si="0"/>
        <v>92.761519433147456</v>
      </c>
    </row>
    <row r="18" spans="1:7">
      <c r="A18" s="52">
        <v>756</v>
      </c>
      <c r="B18" s="1">
        <v>75601</v>
      </c>
      <c r="C18" s="3" t="s">
        <v>26</v>
      </c>
      <c r="D18" s="1" t="s">
        <v>32</v>
      </c>
      <c r="E18" s="5">
        <v>5000</v>
      </c>
      <c r="F18" s="5">
        <v>2449.7600000000002</v>
      </c>
      <c r="G18" s="5">
        <f t="shared" si="0"/>
        <v>48.995200000000004</v>
      </c>
    </row>
    <row r="19" spans="1:7" ht="42.75">
      <c r="A19" s="54"/>
      <c r="B19" s="1">
        <v>75615</v>
      </c>
      <c r="C19" s="3" t="s">
        <v>27</v>
      </c>
      <c r="D19" s="4" t="s">
        <v>33</v>
      </c>
      <c r="E19" s="5">
        <v>35000</v>
      </c>
      <c r="F19" s="5">
        <v>20760</v>
      </c>
      <c r="G19" s="5">
        <f t="shared" si="0"/>
        <v>59.314285714285717</v>
      </c>
    </row>
    <row r="20" spans="1:7" ht="42.75">
      <c r="A20" s="53"/>
      <c r="B20" s="1">
        <v>75616</v>
      </c>
      <c r="C20" s="3" t="s">
        <v>27</v>
      </c>
      <c r="D20" s="4" t="s">
        <v>34</v>
      </c>
      <c r="E20" s="5">
        <v>200000</v>
      </c>
      <c r="F20" s="5">
        <v>171216.63</v>
      </c>
      <c r="G20" s="5">
        <f t="shared" si="0"/>
        <v>85.608315000000005</v>
      </c>
    </row>
    <row r="21" spans="1:7" ht="21" customHeight="1">
      <c r="A21" s="47" t="s">
        <v>31</v>
      </c>
      <c r="B21" s="48"/>
      <c r="C21" s="48"/>
      <c r="D21" s="49"/>
      <c r="E21" s="7">
        <f>SUM(E19:E20)</f>
        <v>235000</v>
      </c>
      <c r="F21" s="7">
        <f>SUM(F19:F20)</f>
        <v>191976.63</v>
      </c>
      <c r="G21" s="7">
        <f t="shared" si="0"/>
        <v>81.692182978723409</v>
      </c>
    </row>
    <row r="22" spans="1:7">
      <c r="A22" s="58">
        <v>756</v>
      </c>
      <c r="B22" s="52">
        <v>75616</v>
      </c>
      <c r="C22" s="3" t="s">
        <v>28</v>
      </c>
      <c r="D22" s="1" t="s">
        <v>40</v>
      </c>
      <c r="E22" s="5">
        <v>19000</v>
      </c>
      <c r="F22" s="5">
        <v>29943.87</v>
      </c>
      <c r="G22" s="5">
        <f t="shared" si="0"/>
        <v>157.59931578947368</v>
      </c>
    </row>
    <row r="23" spans="1:7">
      <c r="A23" s="59"/>
      <c r="B23" s="54"/>
      <c r="C23" s="3" t="s">
        <v>29</v>
      </c>
      <c r="D23" s="1" t="s">
        <v>41</v>
      </c>
      <c r="E23" s="5">
        <v>150</v>
      </c>
      <c r="F23" s="5">
        <v>352.5</v>
      </c>
      <c r="G23" s="5">
        <f t="shared" si="0"/>
        <v>235</v>
      </c>
    </row>
    <row r="24" spans="1:7">
      <c r="A24" s="59"/>
      <c r="B24" s="53"/>
      <c r="C24" s="3" t="s">
        <v>30</v>
      </c>
      <c r="D24" s="1" t="s">
        <v>42</v>
      </c>
      <c r="E24" s="5">
        <v>1600</v>
      </c>
      <c r="F24" s="5">
        <v>1418</v>
      </c>
      <c r="G24" s="5">
        <f t="shared" si="0"/>
        <v>88.625</v>
      </c>
    </row>
    <row r="25" spans="1:7">
      <c r="A25" s="59"/>
      <c r="B25" s="52">
        <v>75618</v>
      </c>
      <c r="C25" s="3" t="s">
        <v>35</v>
      </c>
      <c r="D25" s="1" t="s">
        <v>44</v>
      </c>
      <c r="E25" s="5">
        <v>40000</v>
      </c>
      <c r="F25" s="5">
        <v>20849</v>
      </c>
      <c r="G25" s="5">
        <f t="shared" si="0"/>
        <v>52.122500000000002</v>
      </c>
    </row>
    <row r="26" spans="1:7">
      <c r="A26" s="59"/>
      <c r="B26" s="54"/>
      <c r="C26" s="3" t="s">
        <v>36</v>
      </c>
      <c r="D26" s="1" t="s">
        <v>43</v>
      </c>
      <c r="E26" s="5">
        <v>3800</v>
      </c>
      <c r="F26" s="5">
        <v>3896</v>
      </c>
      <c r="G26" s="5">
        <f t="shared" si="0"/>
        <v>102.52631578947368</v>
      </c>
    </row>
    <row r="27" spans="1:7">
      <c r="A27" s="60"/>
      <c r="B27" s="53"/>
      <c r="C27" s="3" t="s">
        <v>38</v>
      </c>
      <c r="D27" s="1"/>
      <c r="E27" s="5">
        <v>13000</v>
      </c>
      <c r="F27" s="5">
        <v>7026</v>
      </c>
      <c r="G27" s="5">
        <f t="shared" si="0"/>
        <v>54.046153846153842</v>
      </c>
    </row>
    <row r="28" spans="1:7" ht="21.75" customHeight="1">
      <c r="A28" s="47" t="s">
        <v>39</v>
      </c>
      <c r="B28" s="48"/>
      <c r="C28" s="48"/>
      <c r="D28" s="49"/>
      <c r="E28" s="7">
        <f>E18+E22+E23+E24+E25+E26+E27</f>
        <v>82550</v>
      </c>
      <c r="F28" s="7">
        <f>F18+F22+F23+F24+F25+F26+F27</f>
        <v>65935.13</v>
      </c>
      <c r="G28" s="7">
        <f t="shared" si="0"/>
        <v>79.872961841308296</v>
      </c>
    </row>
    <row r="29" spans="1:7" ht="42.75" customHeight="1">
      <c r="A29" s="55" t="s">
        <v>49</v>
      </c>
      <c r="B29" s="56"/>
      <c r="C29" s="56"/>
      <c r="D29" s="57"/>
      <c r="E29" s="7">
        <f>SUM(E30:E31)</f>
        <v>1197117</v>
      </c>
      <c r="F29" s="7">
        <f>SUM(F30:F31)</f>
        <v>1327183.3899999999</v>
      </c>
      <c r="G29" s="7">
        <f t="shared" si="0"/>
        <v>110.86496892116642</v>
      </c>
    </row>
    <row r="30" spans="1:7" ht="28.5">
      <c r="A30" s="52">
        <v>756</v>
      </c>
      <c r="B30" s="52">
        <v>75621</v>
      </c>
      <c r="C30" s="3" t="s">
        <v>45</v>
      </c>
      <c r="D30" s="4" t="s">
        <v>47</v>
      </c>
      <c r="E30" s="5">
        <v>1196117</v>
      </c>
      <c r="F30" s="5">
        <v>1326639</v>
      </c>
      <c r="G30" s="5">
        <f t="shared" si="0"/>
        <v>110.9121432100706</v>
      </c>
    </row>
    <row r="31" spans="1:7" ht="28.5">
      <c r="A31" s="53"/>
      <c r="B31" s="53"/>
      <c r="C31" s="3" t="s">
        <v>46</v>
      </c>
      <c r="D31" s="4" t="s">
        <v>48</v>
      </c>
      <c r="E31" s="5">
        <v>1000</v>
      </c>
      <c r="F31" s="5">
        <v>544.39</v>
      </c>
      <c r="G31" s="5">
        <f t="shared" si="0"/>
        <v>54.439000000000007</v>
      </c>
    </row>
    <row r="32" spans="1:7" ht="27" customHeight="1">
      <c r="A32" s="38" t="s">
        <v>50</v>
      </c>
      <c r="B32" s="39"/>
      <c r="C32" s="39"/>
      <c r="D32" s="40"/>
      <c r="E32" s="7">
        <f>E33+E34+E37+E38+E39+E40+E41+E42</f>
        <v>1061650</v>
      </c>
      <c r="F32" s="7">
        <f>F33+F34+F37+F38+F39+F40+F41+F42</f>
        <v>1059702.8399999999</v>
      </c>
      <c r="G32" s="7">
        <f t="shared" ref="G32:G34" si="1">(F32/E32)*100</f>
        <v>99.816591155277152</v>
      </c>
    </row>
    <row r="33" spans="1:7">
      <c r="A33" s="32" t="s">
        <v>65</v>
      </c>
      <c r="B33" s="2">
        <v>40001</v>
      </c>
      <c r="C33" s="6" t="s">
        <v>58</v>
      </c>
      <c r="D33" s="1" t="s">
        <v>59</v>
      </c>
      <c r="E33" s="5">
        <v>62000</v>
      </c>
      <c r="F33" s="5">
        <v>65860.100000000006</v>
      </c>
      <c r="G33" s="5">
        <f t="shared" si="1"/>
        <v>106.22596774193549</v>
      </c>
    </row>
    <row r="34" spans="1:7" ht="17.25" customHeight="1">
      <c r="A34" s="34"/>
      <c r="B34" s="2">
        <v>40002</v>
      </c>
      <c r="C34" s="6" t="s">
        <v>58</v>
      </c>
      <c r="D34" s="1" t="s">
        <v>59</v>
      </c>
      <c r="E34" s="5">
        <v>225000</v>
      </c>
      <c r="F34" s="5">
        <v>196883.49</v>
      </c>
      <c r="G34" s="5">
        <f t="shared" si="1"/>
        <v>87.503773333333328</v>
      </c>
    </row>
    <row r="35" spans="1:7" ht="20.25" customHeight="1">
      <c r="A35" s="14" t="s">
        <v>3</v>
      </c>
      <c r="B35" s="14" t="s">
        <v>4</v>
      </c>
      <c r="C35" s="15" t="s">
        <v>0</v>
      </c>
      <c r="D35" s="15" t="s">
        <v>1</v>
      </c>
      <c r="E35" s="14" t="s">
        <v>5</v>
      </c>
      <c r="F35" s="15" t="s">
        <v>6</v>
      </c>
      <c r="G35" s="15" t="s">
        <v>2</v>
      </c>
    </row>
    <row r="36" spans="1:7">
      <c r="A36" s="2">
        <v>1</v>
      </c>
      <c r="B36" s="2">
        <v>2</v>
      </c>
      <c r="C36" s="2">
        <v>3</v>
      </c>
      <c r="D36" s="2">
        <v>4</v>
      </c>
      <c r="E36" s="2">
        <v>5</v>
      </c>
      <c r="F36" s="2">
        <v>6</v>
      </c>
      <c r="G36" s="2">
        <v>7</v>
      </c>
    </row>
    <row r="37" spans="1:7" ht="28.5">
      <c r="A37" s="52">
        <v>700</v>
      </c>
      <c r="B37" s="52">
        <v>70005</v>
      </c>
      <c r="C37" s="6" t="s">
        <v>51</v>
      </c>
      <c r="D37" s="4" t="s">
        <v>53</v>
      </c>
      <c r="E37" s="5">
        <v>2650</v>
      </c>
      <c r="F37" s="5">
        <v>2584.79</v>
      </c>
      <c r="G37" s="5">
        <f t="shared" si="0"/>
        <v>97.539245283018872</v>
      </c>
    </row>
    <row r="38" spans="1:7" ht="57">
      <c r="A38" s="54"/>
      <c r="B38" s="54"/>
      <c r="C38" s="6" t="s">
        <v>55</v>
      </c>
      <c r="D38" s="4" t="s">
        <v>56</v>
      </c>
      <c r="E38" s="5">
        <v>380000</v>
      </c>
      <c r="F38" s="5">
        <v>384644.16</v>
      </c>
      <c r="G38" s="5">
        <f t="shared" si="0"/>
        <v>101.22214736842106</v>
      </c>
    </row>
    <row r="39" spans="1:7">
      <c r="A39" s="52">
        <v>700</v>
      </c>
      <c r="B39" s="52">
        <v>70095</v>
      </c>
      <c r="C39" s="6" t="s">
        <v>52</v>
      </c>
      <c r="D39" s="1" t="s">
        <v>54</v>
      </c>
      <c r="E39" s="5">
        <v>210000</v>
      </c>
      <c r="F39" s="5">
        <v>226251.32</v>
      </c>
      <c r="G39" s="5">
        <f t="shared" si="0"/>
        <v>107.7387238095238</v>
      </c>
    </row>
    <row r="40" spans="1:7">
      <c r="A40" s="54"/>
      <c r="B40" s="54"/>
      <c r="C40" s="6" t="s">
        <v>58</v>
      </c>
      <c r="D40" s="1" t="s">
        <v>59</v>
      </c>
      <c r="E40" s="5">
        <v>155000</v>
      </c>
      <c r="F40" s="5">
        <v>157178.46</v>
      </c>
      <c r="G40" s="5">
        <f t="shared" si="0"/>
        <v>101.40545806451613</v>
      </c>
    </row>
    <row r="41" spans="1:7">
      <c r="A41" s="6" t="s">
        <v>66</v>
      </c>
      <c r="B41" s="2">
        <v>71035</v>
      </c>
      <c r="C41" s="6" t="s">
        <v>58</v>
      </c>
      <c r="D41" s="1" t="s">
        <v>59</v>
      </c>
      <c r="E41" s="5">
        <v>25000</v>
      </c>
      <c r="F41" s="5">
        <v>23776.6</v>
      </c>
      <c r="G41" s="5">
        <f t="shared" ref="G41:G43" si="2">(F41/E41)*100</f>
        <v>95.106399999999994</v>
      </c>
    </row>
    <row r="42" spans="1:7">
      <c r="A42" s="6" t="s">
        <v>70</v>
      </c>
      <c r="B42" s="2">
        <v>80101</v>
      </c>
      <c r="C42" s="6" t="s">
        <v>52</v>
      </c>
      <c r="D42" s="1" t="s">
        <v>54</v>
      </c>
      <c r="E42" s="5">
        <v>2000</v>
      </c>
      <c r="F42" s="5">
        <v>2523.92</v>
      </c>
      <c r="G42" s="5">
        <f t="shared" si="2"/>
        <v>126.196</v>
      </c>
    </row>
    <row r="43" spans="1:7" ht="15">
      <c r="A43" s="38" t="s">
        <v>60</v>
      </c>
      <c r="B43" s="39"/>
      <c r="C43" s="39"/>
      <c r="D43" s="40"/>
      <c r="E43" s="7">
        <f>SUM(E44:E47)</f>
        <v>29300</v>
      </c>
      <c r="F43" s="7">
        <f t="shared" ref="F43" si="3">SUM(F44:F46)</f>
        <v>24945.730000000003</v>
      </c>
      <c r="G43" s="7">
        <f t="shared" si="2"/>
        <v>85.139010238907858</v>
      </c>
    </row>
    <row r="44" spans="1:7">
      <c r="A44" s="52">
        <v>801</v>
      </c>
      <c r="B44" s="2">
        <v>80101</v>
      </c>
      <c r="C44" s="22" t="s">
        <v>58</v>
      </c>
      <c r="D44" s="1" t="s">
        <v>59</v>
      </c>
      <c r="E44" s="5">
        <v>12000</v>
      </c>
      <c r="F44" s="5">
        <v>9498.69</v>
      </c>
      <c r="G44" s="5">
        <f t="shared" si="0"/>
        <v>79.155749999999998</v>
      </c>
    </row>
    <row r="45" spans="1:7">
      <c r="A45" s="53"/>
      <c r="B45" s="2">
        <v>80104</v>
      </c>
      <c r="C45" s="22" t="s">
        <v>58</v>
      </c>
      <c r="D45" s="1" t="s">
        <v>59</v>
      </c>
      <c r="E45" s="5">
        <v>15000</v>
      </c>
      <c r="F45" s="5">
        <v>14000</v>
      </c>
      <c r="G45" s="5">
        <f t="shared" si="0"/>
        <v>93.333333333333329</v>
      </c>
    </row>
    <row r="46" spans="1:7">
      <c r="A46" s="2">
        <v>852</v>
      </c>
      <c r="B46" s="2">
        <v>85219</v>
      </c>
      <c r="C46" s="22" t="s">
        <v>58</v>
      </c>
      <c r="D46" s="1" t="s">
        <v>59</v>
      </c>
      <c r="E46" s="5">
        <v>1300</v>
      </c>
      <c r="F46" s="5">
        <v>1447.04</v>
      </c>
      <c r="G46" s="5">
        <f t="shared" si="0"/>
        <v>111.31076923076924</v>
      </c>
    </row>
    <row r="47" spans="1:7">
      <c r="A47" s="2">
        <v>926</v>
      </c>
      <c r="B47" s="2">
        <v>92605</v>
      </c>
      <c r="C47" s="22" t="s">
        <v>58</v>
      </c>
      <c r="D47" s="1" t="s">
        <v>59</v>
      </c>
      <c r="E47" s="5">
        <v>1000</v>
      </c>
      <c r="F47" s="5"/>
      <c r="G47" s="5"/>
    </row>
    <row r="48" spans="1:7" ht="15">
      <c r="A48" s="38" t="s">
        <v>61</v>
      </c>
      <c r="B48" s="39"/>
      <c r="C48" s="39"/>
      <c r="D48" s="40"/>
      <c r="E48" s="7">
        <f>E49+E56+E61</f>
        <v>118800</v>
      </c>
      <c r="F48" s="7">
        <f>F49+F56+F61</f>
        <v>111830.48999999999</v>
      </c>
      <c r="G48" s="7">
        <f t="shared" si="0"/>
        <v>94.133409090909083</v>
      </c>
    </row>
    <row r="49" spans="1:7" ht="15">
      <c r="A49" s="47" t="s">
        <v>39</v>
      </c>
      <c r="B49" s="48"/>
      <c r="C49" s="48"/>
      <c r="D49" s="49"/>
      <c r="E49" s="7">
        <f>SUM(E50:E55)</f>
        <v>8500</v>
      </c>
      <c r="F49" s="7">
        <f>SUM(F50:F55)</f>
        <v>10545.85</v>
      </c>
      <c r="G49" s="7">
        <f>(F49/E49)*100</f>
        <v>124.06882352941177</v>
      </c>
    </row>
    <row r="50" spans="1:7" ht="28.5">
      <c r="A50" s="50">
        <v>750</v>
      </c>
      <c r="B50" s="26">
        <v>75011</v>
      </c>
      <c r="C50" s="24">
        <v>2360</v>
      </c>
      <c r="D50" s="27" t="s">
        <v>113</v>
      </c>
      <c r="E50" s="25">
        <v>1000</v>
      </c>
      <c r="F50" s="25">
        <v>487.69</v>
      </c>
      <c r="G50" s="19">
        <f t="shared" si="0"/>
        <v>48.768999999999998</v>
      </c>
    </row>
    <row r="51" spans="1:7">
      <c r="A51" s="51"/>
      <c r="B51" s="26">
        <v>75023</v>
      </c>
      <c r="C51" s="28" t="s">
        <v>68</v>
      </c>
      <c r="D51" s="9" t="s">
        <v>69</v>
      </c>
      <c r="E51" s="23">
        <v>0</v>
      </c>
      <c r="F51" s="23">
        <v>169</v>
      </c>
      <c r="G51" s="19">
        <v>0</v>
      </c>
    </row>
    <row r="52" spans="1:7">
      <c r="A52" s="33" t="s">
        <v>70</v>
      </c>
      <c r="B52" s="10">
        <v>80101</v>
      </c>
      <c r="C52" s="18" t="s">
        <v>68</v>
      </c>
      <c r="D52" s="9" t="s">
        <v>69</v>
      </c>
      <c r="E52" s="19">
        <v>1000</v>
      </c>
      <c r="F52" s="19">
        <v>426</v>
      </c>
      <c r="G52" s="19">
        <f t="shared" si="0"/>
        <v>42.6</v>
      </c>
    </row>
    <row r="53" spans="1:7">
      <c r="A53" s="34"/>
      <c r="B53" s="2">
        <v>80104</v>
      </c>
      <c r="C53" s="6" t="s">
        <v>68</v>
      </c>
      <c r="D53" s="1" t="s">
        <v>69</v>
      </c>
      <c r="E53" s="5"/>
      <c r="F53" s="5">
        <v>82</v>
      </c>
      <c r="G53" s="5">
        <v>0</v>
      </c>
    </row>
    <row r="54" spans="1:7">
      <c r="A54" s="32" t="s">
        <v>71</v>
      </c>
      <c r="B54" s="2">
        <v>85212</v>
      </c>
      <c r="C54" s="6" t="s">
        <v>68</v>
      </c>
      <c r="D54" s="1" t="s">
        <v>69</v>
      </c>
      <c r="E54" s="5">
        <v>6500</v>
      </c>
      <c r="F54" s="5">
        <v>9365.16</v>
      </c>
      <c r="G54" s="5">
        <f t="shared" si="0"/>
        <v>144.07938461538461</v>
      </c>
    </row>
    <row r="55" spans="1:7">
      <c r="A55" s="34"/>
      <c r="B55" s="2">
        <v>85219</v>
      </c>
      <c r="C55" s="6" t="s">
        <v>68</v>
      </c>
      <c r="D55" s="1" t="s">
        <v>69</v>
      </c>
      <c r="E55" s="5"/>
      <c r="F55" s="5">
        <v>16</v>
      </c>
      <c r="G55" s="5">
        <v>0</v>
      </c>
    </row>
    <row r="56" spans="1:7" ht="15">
      <c r="A56" s="44" t="s">
        <v>74</v>
      </c>
      <c r="B56" s="45"/>
      <c r="C56" s="45"/>
      <c r="D56" s="46"/>
      <c r="E56" s="7">
        <f>SUM(E57:E60)</f>
        <v>69600</v>
      </c>
      <c r="F56" s="7">
        <f>SUM(F57:F60)</f>
        <v>69919.739999999991</v>
      </c>
      <c r="G56" s="7">
        <f t="shared" ref="G56:G60" si="4">(F56/E56)*100</f>
        <v>100.45939655172414</v>
      </c>
    </row>
    <row r="57" spans="1:7">
      <c r="A57" s="6" t="s">
        <v>62</v>
      </c>
      <c r="B57" s="2">
        <v>2095</v>
      </c>
      <c r="C57" s="6" t="s">
        <v>63</v>
      </c>
      <c r="D57" s="1" t="s">
        <v>64</v>
      </c>
      <c r="E57" s="5">
        <v>1300</v>
      </c>
      <c r="F57" s="5">
        <v>1223.58</v>
      </c>
      <c r="G57" s="5">
        <f t="shared" si="4"/>
        <v>94.121538461538449</v>
      </c>
    </row>
    <row r="58" spans="1:7">
      <c r="A58" s="6" t="s">
        <v>67</v>
      </c>
      <c r="B58" s="8">
        <v>75023</v>
      </c>
      <c r="C58" s="6" t="s">
        <v>63</v>
      </c>
      <c r="D58" s="1" t="s">
        <v>64</v>
      </c>
      <c r="E58" s="5">
        <v>16000</v>
      </c>
      <c r="F58" s="5">
        <v>16335.92</v>
      </c>
      <c r="G58" s="5">
        <f t="shared" si="4"/>
        <v>102.09950000000001</v>
      </c>
    </row>
    <row r="59" spans="1:7" ht="28.5">
      <c r="A59" s="17" t="s">
        <v>72</v>
      </c>
      <c r="B59" s="10">
        <v>75618</v>
      </c>
      <c r="C59" s="6" t="s">
        <v>37</v>
      </c>
      <c r="D59" s="4" t="s">
        <v>73</v>
      </c>
      <c r="E59" s="5">
        <v>51300</v>
      </c>
      <c r="F59" s="5">
        <v>51360.24</v>
      </c>
      <c r="G59" s="5">
        <f t="shared" si="4"/>
        <v>100.11742690058479</v>
      </c>
    </row>
    <row r="60" spans="1:7">
      <c r="A60" s="17" t="s">
        <v>114</v>
      </c>
      <c r="B60" s="16">
        <v>92695</v>
      </c>
      <c r="C60" s="6" t="s">
        <v>63</v>
      </c>
      <c r="D60" s="1" t="s">
        <v>64</v>
      </c>
      <c r="E60" s="5">
        <v>1000</v>
      </c>
      <c r="F60" s="5">
        <v>1000</v>
      </c>
      <c r="G60" s="5">
        <f t="shared" si="4"/>
        <v>100</v>
      </c>
    </row>
    <row r="61" spans="1:7" ht="15">
      <c r="A61" s="44" t="s">
        <v>75</v>
      </c>
      <c r="B61" s="45"/>
      <c r="C61" s="45"/>
      <c r="D61" s="46"/>
      <c r="E61" s="7">
        <f>SUM(E62:E69)</f>
        <v>40700</v>
      </c>
      <c r="F61" s="7">
        <f>SUM(F62:F69)</f>
        <v>31364.899999999998</v>
      </c>
      <c r="G61" s="7">
        <f t="shared" si="0"/>
        <v>77.063636363636363</v>
      </c>
    </row>
    <row r="62" spans="1:7">
      <c r="A62" s="32" t="s">
        <v>65</v>
      </c>
      <c r="B62" s="2">
        <v>40001</v>
      </c>
      <c r="C62" s="6" t="s">
        <v>57</v>
      </c>
      <c r="D62" s="1" t="s">
        <v>77</v>
      </c>
      <c r="E62" s="5">
        <v>0</v>
      </c>
      <c r="F62" s="5">
        <v>303.2</v>
      </c>
      <c r="G62" s="5">
        <v>0</v>
      </c>
    </row>
    <row r="63" spans="1:7">
      <c r="A63" s="34"/>
      <c r="B63" s="2">
        <v>40002</v>
      </c>
      <c r="C63" s="6" t="s">
        <v>57</v>
      </c>
      <c r="D63" s="1" t="s">
        <v>77</v>
      </c>
      <c r="E63" s="5">
        <v>2200</v>
      </c>
      <c r="F63" s="5">
        <v>2397.5700000000002</v>
      </c>
      <c r="G63" s="5">
        <f t="shared" si="0"/>
        <v>108.98045454545455</v>
      </c>
    </row>
    <row r="64" spans="1:7">
      <c r="A64" s="32" t="s">
        <v>76</v>
      </c>
      <c r="B64" s="2">
        <v>70005</v>
      </c>
      <c r="C64" s="6" t="s">
        <v>57</v>
      </c>
      <c r="D64" s="1" t="s">
        <v>77</v>
      </c>
      <c r="E64" s="5">
        <v>3000</v>
      </c>
      <c r="F64" s="5">
        <v>3038.7</v>
      </c>
      <c r="G64" s="5">
        <f t="shared" si="0"/>
        <v>101.28999999999999</v>
      </c>
    </row>
    <row r="65" spans="1:7">
      <c r="A65" s="34"/>
      <c r="B65" s="2">
        <v>70095</v>
      </c>
      <c r="C65" s="6" t="s">
        <v>57</v>
      </c>
      <c r="D65" s="1" t="s">
        <v>77</v>
      </c>
      <c r="E65" s="5">
        <v>10500</v>
      </c>
      <c r="F65" s="5">
        <v>12132.91</v>
      </c>
      <c r="G65" s="5">
        <f t="shared" si="0"/>
        <v>115.5515238095238</v>
      </c>
    </row>
    <row r="66" spans="1:7">
      <c r="A66" s="6" t="s">
        <v>67</v>
      </c>
      <c r="B66" s="2">
        <v>75023</v>
      </c>
      <c r="C66" s="6" t="s">
        <v>57</v>
      </c>
      <c r="D66" s="1" t="s">
        <v>77</v>
      </c>
      <c r="E66" s="5">
        <v>5000</v>
      </c>
      <c r="F66" s="5">
        <v>5813.45</v>
      </c>
      <c r="G66" s="5">
        <f t="shared" si="0"/>
        <v>116.26900000000001</v>
      </c>
    </row>
    <row r="67" spans="1:7">
      <c r="A67" s="32" t="s">
        <v>72</v>
      </c>
      <c r="B67" s="2">
        <v>75601</v>
      </c>
      <c r="C67" s="6" t="s">
        <v>78</v>
      </c>
      <c r="D67" s="1" t="s">
        <v>79</v>
      </c>
      <c r="E67" s="5">
        <v>0</v>
      </c>
      <c r="F67" s="5">
        <v>36.64</v>
      </c>
      <c r="G67" s="5">
        <v>0</v>
      </c>
    </row>
    <row r="68" spans="1:7" ht="28.5">
      <c r="A68" s="33"/>
      <c r="B68" s="2">
        <v>75615</v>
      </c>
      <c r="C68" s="6" t="s">
        <v>78</v>
      </c>
      <c r="D68" s="4" t="s">
        <v>80</v>
      </c>
      <c r="E68" s="5">
        <v>10000</v>
      </c>
      <c r="F68" s="5">
        <v>455.02</v>
      </c>
      <c r="G68" s="5">
        <f t="shared" si="0"/>
        <v>4.5502000000000002</v>
      </c>
    </row>
    <row r="69" spans="1:7" ht="28.5">
      <c r="A69" s="34"/>
      <c r="B69" s="2">
        <v>75616</v>
      </c>
      <c r="C69" s="6" t="s">
        <v>78</v>
      </c>
      <c r="D69" s="20" t="s">
        <v>81</v>
      </c>
      <c r="E69" s="5">
        <v>10000</v>
      </c>
      <c r="F69" s="5">
        <v>7187.41</v>
      </c>
      <c r="G69" s="5">
        <f t="shared" si="0"/>
        <v>71.874099999999999</v>
      </c>
    </row>
    <row r="70" spans="1:7" ht="15">
      <c r="A70" s="41" t="s">
        <v>82</v>
      </c>
      <c r="B70" s="42"/>
      <c r="C70" s="42"/>
      <c r="D70" s="43"/>
      <c r="E70" s="7">
        <f>SUM(E71:E73)</f>
        <v>3749295</v>
      </c>
      <c r="F70" s="7">
        <f>SUM(F71:F73)</f>
        <v>3749295</v>
      </c>
      <c r="G70" s="7">
        <f t="shared" si="0"/>
        <v>100</v>
      </c>
    </row>
    <row r="71" spans="1:7">
      <c r="A71" s="32" t="s">
        <v>83</v>
      </c>
      <c r="B71" s="2">
        <v>75801</v>
      </c>
      <c r="C71" s="6" t="s">
        <v>84</v>
      </c>
      <c r="D71" s="1" t="s">
        <v>85</v>
      </c>
      <c r="E71" s="5">
        <v>2298783</v>
      </c>
      <c r="F71" s="5">
        <v>2298783</v>
      </c>
      <c r="G71" s="5">
        <f t="shared" si="0"/>
        <v>100</v>
      </c>
    </row>
    <row r="72" spans="1:7" ht="28.5">
      <c r="A72" s="33"/>
      <c r="B72" s="2">
        <v>75807</v>
      </c>
      <c r="C72" s="6" t="s">
        <v>84</v>
      </c>
      <c r="D72" s="4" t="s">
        <v>86</v>
      </c>
      <c r="E72" s="5">
        <v>1404789</v>
      </c>
      <c r="F72" s="5">
        <v>1404789</v>
      </c>
      <c r="G72" s="5">
        <f t="shared" si="0"/>
        <v>100</v>
      </c>
    </row>
    <row r="73" spans="1:7" ht="28.5">
      <c r="A73" s="34"/>
      <c r="B73" s="2">
        <v>75831</v>
      </c>
      <c r="C73" s="6" t="s">
        <v>84</v>
      </c>
      <c r="D73" s="4" t="s">
        <v>87</v>
      </c>
      <c r="E73" s="5">
        <v>45723</v>
      </c>
      <c r="F73" s="5">
        <v>45723</v>
      </c>
      <c r="G73" s="5">
        <f t="shared" si="0"/>
        <v>100</v>
      </c>
    </row>
    <row r="74" spans="1:7" ht="15">
      <c r="A74" s="41" t="s">
        <v>88</v>
      </c>
      <c r="B74" s="42"/>
      <c r="C74" s="42"/>
      <c r="D74" s="43"/>
      <c r="E74" s="7">
        <f>SUM(E75:E80)</f>
        <v>548283</v>
      </c>
      <c r="F74" s="7">
        <f>SUM(F75:F80)</f>
        <v>536657.68000000005</v>
      </c>
      <c r="G74" s="7">
        <f t="shared" ref="G74:G97" si="5">(F74/E74)*100</f>
        <v>97.879686220437264</v>
      </c>
    </row>
    <row r="75" spans="1:7">
      <c r="A75" s="6" t="s">
        <v>89</v>
      </c>
      <c r="B75" s="2">
        <v>60078</v>
      </c>
      <c r="C75" s="6" t="s">
        <v>90</v>
      </c>
      <c r="D75" s="1" t="s">
        <v>91</v>
      </c>
      <c r="E75" s="5">
        <v>211626</v>
      </c>
      <c r="F75" s="5">
        <v>211626</v>
      </c>
      <c r="G75" s="5">
        <f t="shared" si="5"/>
        <v>100</v>
      </c>
    </row>
    <row r="76" spans="1:7">
      <c r="A76" s="6" t="s">
        <v>70</v>
      </c>
      <c r="B76" s="2">
        <v>80195</v>
      </c>
      <c r="C76" s="6" t="s">
        <v>92</v>
      </c>
      <c r="D76" s="1" t="s">
        <v>93</v>
      </c>
      <c r="E76" s="5">
        <v>34073</v>
      </c>
      <c r="F76" s="5">
        <v>25990.6</v>
      </c>
      <c r="G76" s="5">
        <f t="shared" si="5"/>
        <v>76.279165321515563</v>
      </c>
    </row>
    <row r="77" spans="1:7" ht="42.75">
      <c r="A77" s="32" t="s">
        <v>71</v>
      </c>
      <c r="B77" s="2">
        <v>85214</v>
      </c>
      <c r="C77" s="6" t="s">
        <v>92</v>
      </c>
      <c r="D77" s="4" t="s">
        <v>94</v>
      </c>
      <c r="E77" s="5">
        <v>113500</v>
      </c>
      <c r="F77" s="5">
        <v>113492.29</v>
      </c>
      <c r="G77" s="5">
        <f t="shared" si="5"/>
        <v>99.993207048458146</v>
      </c>
    </row>
    <row r="78" spans="1:7">
      <c r="A78" s="33"/>
      <c r="B78" s="2">
        <v>85219</v>
      </c>
      <c r="C78" s="6" t="s">
        <v>92</v>
      </c>
      <c r="D78" s="1" t="s">
        <v>95</v>
      </c>
      <c r="E78" s="5">
        <v>85800</v>
      </c>
      <c r="F78" s="5">
        <v>85800</v>
      </c>
      <c r="G78" s="5">
        <f t="shared" si="5"/>
        <v>100</v>
      </c>
    </row>
    <row r="79" spans="1:7">
      <c r="A79" s="34"/>
      <c r="B79" s="2">
        <v>85295</v>
      </c>
      <c r="C79" s="6" t="s">
        <v>92</v>
      </c>
      <c r="D79" s="1" t="s">
        <v>96</v>
      </c>
      <c r="E79" s="5">
        <v>12800</v>
      </c>
      <c r="F79" s="5">
        <v>12800</v>
      </c>
      <c r="G79" s="5">
        <f t="shared" si="5"/>
        <v>100</v>
      </c>
    </row>
    <row r="80" spans="1:7">
      <c r="A80" s="6" t="s">
        <v>97</v>
      </c>
      <c r="B80" s="2">
        <v>85415</v>
      </c>
      <c r="C80" s="6" t="s">
        <v>92</v>
      </c>
      <c r="D80" s="1" t="s">
        <v>98</v>
      </c>
      <c r="E80" s="5">
        <v>90484</v>
      </c>
      <c r="F80" s="5">
        <v>86948.79</v>
      </c>
      <c r="G80" s="5">
        <f t="shared" si="5"/>
        <v>96.092999867379859</v>
      </c>
    </row>
    <row r="81" spans="1:9">
      <c r="A81" s="14" t="s">
        <v>3</v>
      </c>
      <c r="B81" s="14" t="s">
        <v>4</v>
      </c>
      <c r="C81" s="15" t="s">
        <v>0</v>
      </c>
      <c r="D81" s="15" t="s">
        <v>1</v>
      </c>
      <c r="E81" s="14" t="s">
        <v>5</v>
      </c>
      <c r="F81" s="15" t="s">
        <v>6</v>
      </c>
      <c r="G81" s="15" t="s">
        <v>2</v>
      </c>
    </row>
    <row r="82" spans="1:9">
      <c r="A82" s="2">
        <v>1</v>
      </c>
      <c r="B82" s="2">
        <v>2</v>
      </c>
      <c r="C82" s="2">
        <v>3</v>
      </c>
      <c r="D82" s="2">
        <v>4</v>
      </c>
      <c r="E82" s="2">
        <v>5</v>
      </c>
      <c r="F82" s="2">
        <v>6</v>
      </c>
      <c r="G82" s="2">
        <v>7</v>
      </c>
      <c r="H82" s="31"/>
      <c r="I82" s="30"/>
    </row>
    <row r="83" spans="1:9" ht="30.75" customHeight="1">
      <c r="A83" s="35" t="s">
        <v>99</v>
      </c>
      <c r="B83" s="36"/>
      <c r="C83" s="36"/>
      <c r="D83" s="37"/>
      <c r="E83" s="7">
        <f>SUM(E84:E91)</f>
        <v>1112428.54</v>
      </c>
      <c r="F83" s="7">
        <f>SUM(F84:F91)</f>
        <v>1110944.3900000001</v>
      </c>
      <c r="G83" s="7">
        <f t="shared" si="5"/>
        <v>99.866584688666833</v>
      </c>
    </row>
    <row r="84" spans="1:9">
      <c r="A84" s="6" t="s">
        <v>100</v>
      </c>
      <c r="B84" s="2">
        <v>1095</v>
      </c>
      <c r="C84" s="6" t="s">
        <v>101</v>
      </c>
      <c r="D84" s="1" t="s">
        <v>115</v>
      </c>
      <c r="E84" s="5">
        <v>45517.54</v>
      </c>
      <c r="F84" s="5">
        <v>45517.54</v>
      </c>
      <c r="G84" s="5">
        <f t="shared" si="5"/>
        <v>100</v>
      </c>
    </row>
    <row r="85" spans="1:9">
      <c r="A85" s="6" t="s">
        <v>67</v>
      </c>
      <c r="B85" s="2">
        <v>75011</v>
      </c>
      <c r="C85" s="6" t="s">
        <v>101</v>
      </c>
      <c r="D85" s="1" t="s">
        <v>104</v>
      </c>
      <c r="E85" s="5">
        <v>47626</v>
      </c>
      <c r="F85" s="5">
        <v>47626</v>
      </c>
      <c r="G85" s="5">
        <f t="shared" si="5"/>
        <v>100</v>
      </c>
    </row>
    <row r="86" spans="1:9" ht="28.5">
      <c r="A86" s="6" t="s">
        <v>102</v>
      </c>
      <c r="B86" s="2">
        <v>75101</v>
      </c>
      <c r="C86" s="6" t="s">
        <v>101</v>
      </c>
      <c r="D86" s="4" t="s">
        <v>103</v>
      </c>
      <c r="E86" s="5">
        <v>635</v>
      </c>
      <c r="F86" s="5">
        <v>635</v>
      </c>
      <c r="G86" s="5">
        <f t="shared" si="5"/>
        <v>100</v>
      </c>
    </row>
    <row r="87" spans="1:9">
      <c r="A87" s="6" t="s">
        <v>105</v>
      </c>
      <c r="B87" s="2">
        <v>75212</v>
      </c>
      <c r="C87" s="6" t="s">
        <v>101</v>
      </c>
      <c r="D87" s="1" t="s">
        <v>106</v>
      </c>
      <c r="E87" s="5">
        <v>500</v>
      </c>
      <c r="F87" s="5">
        <v>500</v>
      </c>
      <c r="G87" s="5">
        <f t="shared" si="5"/>
        <v>100</v>
      </c>
      <c r="I87" s="29"/>
    </row>
    <row r="88" spans="1:9">
      <c r="A88" s="6" t="s">
        <v>105</v>
      </c>
      <c r="B88" s="2">
        <v>75414</v>
      </c>
      <c r="C88" s="6" t="s">
        <v>101</v>
      </c>
      <c r="D88" s="1" t="s">
        <v>116</v>
      </c>
      <c r="E88" s="5">
        <v>1000</v>
      </c>
      <c r="F88" s="5">
        <v>1000</v>
      </c>
      <c r="G88" s="5">
        <f t="shared" si="5"/>
        <v>100</v>
      </c>
    </row>
    <row r="89" spans="1:9" ht="57">
      <c r="A89" s="32" t="s">
        <v>71</v>
      </c>
      <c r="B89" s="2">
        <v>85212</v>
      </c>
      <c r="C89" s="6" t="s">
        <v>101</v>
      </c>
      <c r="D89" s="4" t="s">
        <v>109</v>
      </c>
      <c r="E89" s="5">
        <v>913200</v>
      </c>
      <c r="F89" s="5">
        <v>911749.76</v>
      </c>
      <c r="G89" s="5">
        <f t="shared" si="5"/>
        <v>99.841191414805081</v>
      </c>
    </row>
    <row r="90" spans="1:9" ht="71.25">
      <c r="A90" s="33"/>
      <c r="B90" s="2">
        <v>85213</v>
      </c>
      <c r="C90" s="6" t="s">
        <v>101</v>
      </c>
      <c r="D90" s="4" t="s">
        <v>108</v>
      </c>
      <c r="E90" s="5">
        <v>9100</v>
      </c>
      <c r="F90" s="5">
        <v>9066.09</v>
      </c>
      <c r="G90" s="5">
        <f t="shared" si="5"/>
        <v>99.627362637362637</v>
      </c>
      <c r="I90" s="29"/>
    </row>
    <row r="91" spans="1:9" ht="42.75">
      <c r="A91" s="34"/>
      <c r="B91" s="2">
        <v>85214</v>
      </c>
      <c r="C91" s="6" t="s">
        <v>101</v>
      </c>
      <c r="D91" s="21" t="s">
        <v>94</v>
      </c>
      <c r="E91" s="5">
        <v>94850</v>
      </c>
      <c r="F91" s="5">
        <v>94850</v>
      </c>
      <c r="G91" s="5">
        <f t="shared" si="5"/>
        <v>100</v>
      </c>
    </row>
    <row r="92" spans="1:9" ht="44.25" customHeight="1">
      <c r="A92" s="35" t="s">
        <v>107</v>
      </c>
      <c r="B92" s="36"/>
      <c r="C92" s="36"/>
      <c r="D92" s="37"/>
      <c r="E92" s="7">
        <f>SUM(E93:E94)</f>
        <v>132860</v>
      </c>
      <c r="F92" s="7">
        <f>SUM(F93:F94)</f>
        <v>132730.43</v>
      </c>
      <c r="G92" s="5">
        <f t="shared" si="5"/>
        <v>99.902476290832453</v>
      </c>
      <c r="I92" s="29"/>
    </row>
    <row r="93" spans="1:9" ht="28.5">
      <c r="A93" s="1">
        <v>600</v>
      </c>
      <c r="B93" s="2">
        <v>60014</v>
      </c>
      <c r="C93" s="1">
        <v>2320</v>
      </c>
      <c r="D93" s="4" t="s">
        <v>110</v>
      </c>
      <c r="E93" s="5">
        <v>100000</v>
      </c>
      <c r="F93" s="5">
        <v>100000</v>
      </c>
      <c r="G93" s="5">
        <f t="shared" si="5"/>
        <v>100</v>
      </c>
    </row>
    <row r="94" spans="1:9">
      <c r="A94" s="1">
        <v>754</v>
      </c>
      <c r="B94" s="2">
        <v>75412</v>
      </c>
      <c r="C94" s="1">
        <v>2710</v>
      </c>
      <c r="D94" s="4" t="s">
        <v>112</v>
      </c>
      <c r="E94" s="5">
        <v>32860</v>
      </c>
      <c r="F94" s="5">
        <v>32730.43</v>
      </c>
      <c r="G94" s="5">
        <f t="shared" si="5"/>
        <v>99.605690809494831</v>
      </c>
    </row>
    <row r="95" spans="1:9">
      <c r="A95" s="1">
        <v>852</v>
      </c>
      <c r="B95" s="2">
        <v>85212</v>
      </c>
      <c r="C95" s="1">
        <v>6310</v>
      </c>
      <c r="D95" s="4"/>
      <c r="E95" s="5">
        <v>6000</v>
      </c>
      <c r="F95" s="5">
        <v>6000</v>
      </c>
      <c r="G95" s="5">
        <f t="shared" ref="G95" si="6">(F95/E95)*100</f>
        <v>100</v>
      </c>
    </row>
    <row r="96" spans="1:9">
      <c r="A96" s="1">
        <v>926</v>
      </c>
      <c r="B96" s="2">
        <v>92195</v>
      </c>
      <c r="C96" s="1">
        <v>2710</v>
      </c>
      <c r="D96" s="4"/>
      <c r="E96" s="5">
        <v>9887</v>
      </c>
      <c r="F96" s="5">
        <v>9887</v>
      </c>
      <c r="G96" s="5">
        <f t="shared" si="5"/>
        <v>100</v>
      </c>
    </row>
    <row r="97" spans="1:7" ht="15">
      <c r="A97" s="38" t="s">
        <v>111</v>
      </c>
      <c r="B97" s="39"/>
      <c r="C97" s="39"/>
      <c r="D97" s="40"/>
      <c r="E97" s="7">
        <f>E5+E29+E32+E43+E48+E70+E74+E83+E92+E95+E96</f>
        <v>9664272.5399999991</v>
      </c>
      <c r="F97" s="7">
        <f>F5+F29+F32+F43+F48+F70+F74+F83+F92+F95+F96</f>
        <v>9451959.2599999998</v>
      </c>
      <c r="G97" s="7">
        <f t="shared" si="5"/>
        <v>97.803111624581746</v>
      </c>
    </row>
  </sheetData>
  <mergeCells count="46">
    <mergeCell ref="A21:D21"/>
    <mergeCell ref="A5:D5"/>
    <mergeCell ref="A18:A20"/>
    <mergeCell ref="A2:G2"/>
    <mergeCell ref="A8:D8"/>
    <mergeCell ref="A11:D11"/>
    <mergeCell ref="A14:D14"/>
    <mergeCell ref="A17:D17"/>
    <mergeCell ref="E1:G1"/>
    <mergeCell ref="A6:A7"/>
    <mergeCell ref="A9:A10"/>
    <mergeCell ref="A12:A13"/>
    <mergeCell ref="A15:A16"/>
    <mergeCell ref="A30:A31"/>
    <mergeCell ref="B30:B31"/>
    <mergeCell ref="A32:D32"/>
    <mergeCell ref="B22:B24"/>
    <mergeCell ref="B25:B27"/>
    <mergeCell ref="A28:D28"/>
    <mergeCell ref="A29:D29"/>
    <mergeCell ref="A22:A27"/>
    <mergeCell ref="A43:D43"/>
    <mergeCell ref="A44:A45"/>
    <mergeCell ref="A48:D48"/>
    <mergeCell ref="A33:A34"/>
    <mergeCell ref="A37:A38"/>
    <mergeCell ref="B37:B38"/>
    <mergeCell ref="A39:A40"/>
    <mergeCell ref="B39:B40"/>
    <mergeCell ref="A74:D74"/>
    <mergeCell ref="A52:A53"/>
    <mergeCell ref="A54:A55"/>
    <mergeCell ref="A56:D56"/>
    <mergeCell ref="A49:D49"/>
    <mergeCell ref="A61:D61"/>
    <mergeCell ref="A50:A51"/>
    <mergeCell ref="A70:D70"/>
    <mergeCell ref="A71:A73"/>
    <mergeCell ref="A62:A63"/>
    <mergeCell ref="A64:A65"/>
    <mergeCell ref="A67:A69"/>
    <mergeCell ref="A77:A79"/>
    <mergeCell ref="A83:D83"/>
    <mergeCell ref="A89:A91"/>
    <mergeCell ref="A92:D92"/>
    <mergeCell ref="A97:D97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ugjw</cp:lastModifiedBy>
  <cp:lastPrinted>2009-03-15T18:16:53Z</cp:lastPrinted>
  <dcterms:created xsi:type="dcterms:W3CDTF">2009-03-15T11:41:45Z</dcterms:created>
  <dcterms:modified xsi:type="dcterms:W3CDTF">2010-05-07T09:40:56Z</dcterms:modified>
</cp:coreProperties>
</file>